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60" i="1" l="1"/>
  <c r="D61" i="1"/>
  <c r="D62" i="1"/>
  <c r="D63" i="1"/>
  <c r="D64" i="1"/>
  <c r="D65" i="1"/>
  <c r="D66" i="1"/>
  <c r="D67" i="1"/>
  <c r="D68" i="1"/>
  <c r="D69" i="1"/>
  <c r="D59" i="1"/>
  <c r="C69" i="1"/>
  <c r="C68" i="1"/>
  <c r="C67" i="1"/>
  <c r="C66" i="1"/>
  <c r="C65" i="1"/>
  <c r="C64" i="1"/>
  <c r="C63" i="1"/>
  <c r="C62" i="1"/>
  <c r="C61" i="1"/>
  <c r="C60" i="1"/>
  <c r="C59" i="1"/>
  <c r="Y43" i="1"/>
  <c r="Y44" i="1"/>
  <c r="Y45" i="1"/>
  <c r="Y46" i="1"/>
  <c r="Y47" i="1"/>
  <c r="Y48" i="1"/>
  <c r="Y49" i="1"/>
  <c r="Y50" i="1"/>
  <c r="Y51" i="1"/>
  <c r="Y52" i="1"/>
  <c r="Y42" i="1"/>
  <c r="X43" i="1"/>
  <c r="X44" i="1"/>
  <c r="X45" i="1"/>
  <c r="X46" i="1"/>
  <c r="X47" i="1"/>
  <c r="X48" i="1"/>
  <c r="X49" i="1"/>
  <c r="X50" i="1"/>
  <c r="X51" i="1"/>
  <c r="X52" i="1"/>
  <c r="X42" i="1"/>
  <c r="W43" i="1"/>
  <c r="W44" i="1"/>
  <c r="W45" i="1"/>
  <c r="W46" i="1"/>
  <c r="W47" i="1"/>
  <c r="W48" i="1"/>
  <c r="W49" i="1"/>
  <c r="W50" i="1"/>
  <c r="W51" i="1"/>
  <c r="W52" i="1"/>
  <c r="W42" i="1"/>
  <c r="V43" i="1"/>
  <c r="V44" i="1"/>
  <c r="V45" i="1"/>
  <c r="V46" i="1"/>
  <c r="V47" i="1"/>
  <c r="V48" i="1"/>
  <c r="V49" i="1"/>
  <c r="V50" i="1"/>
  <c r="V51" i="1"/>
  <c r="V52" i="1"/>
  <c r="V42" i="1"/>
  <c r="U43" i="1"/>
  <c r="U44" i="1"/>
  <c r="U45" i="1"/>
  <c r="U46" i="1"/>
  <c r="U47" i="1"/>
  <c r="U48" i="1"/>
  <c r="U49" i="1"/>
  <c r="U50" i="1"/>
  <c r="U51" i="1"/>
  <c r="U52" i="1"/>
  <c r="U42" i="1"/>
  <c r="T43" i="1"/>
  <c r="T44" i="1"/>
  <c r="T45" i="1"/>
  <c r="T46" i="1"/>
  <c r="T47" i="1"/>
  <c r="T48" i="1"/>
  <c r="T49" i="1"/>
  <c r="T50" i="1"/>
  <c r="T51" i="1"/>
  <c r="T52" i="1"/>
  <c r="T42" i="1"/>
  <c r="S43" i="1"/>
  <c r="S44" i="1"/>
  <c r="S45" i="1"/>
  <c r="S46" i="1"/>
  <c r="S47" i="1"/>
  <c r="S48" i="1"/>
  <c r="S49" i="1"/>
  <c r="S50" i="1"/>
  <c r="S51" i="1"/>
  <c r="S52" i="1"/>
  <c r="S42" i="1"/>
  <c r="R43" i="1"/>
  <c r="R44" i="1"/>
  <c r="R45" i="1"/>
  <c r="R46" i="1"/>
  <c r="R47" i="1"/>
  <c r="R48" i="1"/>
  <c r="R49" i="1"/>
  <c r="R50" i="1"/>
  <c r="R51" i="1"/>
  <c r="R52" i="1"/>
  <c r="R42" i="1"/>
  <c r="Q43" i="1"/>
  <c r="Q44" i="1"/>
  <c r="Q45" i="1"/>
  <c r="Q46" i="1"/>
  <c r="Q47" i="1"/>
  <c r="Q48" i="1"/>
  <c r="Q49" i="1"/>
  <c r="Q50" i="1"/>
  <c r="Q51" i="1"/>
  <c r="Q52" i="1"/>
  <c r="Q42" i="1"/>
  <c r="P43" i="1"/>
  <c r="P44" i="1"/>
  <c r="P45" i="1"/>
  <c r="P46" i="1"/>
  <c r="P47" i="1"/>
  <c r="P48" i="1"/>
  <c r="P49" i="1"/>
  <c r="P50" i="1"/>
  <c r="P51" i="1"/>
  <c r="P52" i="1"/>
  <c r="P42" i="1"/>
  <c r="O43" i="1"/>
  <c r="O44" i="1"/>
  <c r="O45" i="1"/>
  <c r="O46" i="1"/>
  <c r="O47" i="1"/>
  <c r="O48" i="1"/>
  <c r="O49" i="1"/>
  <c r="O50" i="1"/>
  <c r="O51" i="1"/>
  <c r="O52" i="1"/>
  <c r="O42" i="1"/>
  <c r="L51" i="1"/>
  <c r="L50" i="1"/>
  <c r="L49" i="1"/>
  <c r="L48" i="1"/>
  <c r="L47" i="1"/>
  <c r="L46" i="1"/>
  <c r="L45" i="1"/>
  <c r="L44" i="1"/>
  <c r="L43" i="1"/>
  <c r="L42" i="1"/>
  <c r="L41" i="1"/>
  <c r="H51" i="1"/>
  <c r="H50" i="1"/>
  <c r="H49" i="1"/>
  <c r="H48" i="1"/>
  <c r="H47" i="1"/>
  <c r="H46" i="1"/>
  <c r="H45" i="1"/>
  <c r="H44" i="1"/>
  <c r="H43" i="1"/>
  <c r="H42" i="1"/>
  <c r="H41" i="1"/>
  <c r="D51" i="1"/>
  <c r="D50" i="1"/>
  <c r="D49" i="1"/>
  <c r="D48" i="1"/>
  <c r="D47" i="1"/>
  <c r="D46" i="1"/>
  <c r="D45" i="1"/>
  <c r="D44" i="1"/>
  <c r="D43" i="1"/>
  <c r="D42" i="1"/>
  <c r="D41" i="1"/>
  <c r="P37" i="1"/>
  <c r="P36" i="1"/>
  <c r="P35" i="1"/>
  <c r="P34" i="1"/>
  <c r="P33" i="1"/>
  <c r="P32" i="1"/>
  <c r="P31" i="1"/>
  <c r="P30" i="1"/>
  <c r="P29" i="1"/>
  <c r="P28" i="1"/>
  <c r="P27" i="1"/>
  <c r="L37" i="1"/>
  <c r="L36" i="1"/>
  <c r="L35" i="1"/>
  <c r="L34" i="1"/>
  <c r="L33" i="1"/>
  <c r="L32" i="1"/>
  <c r="L31" i="1"/>
  <c r="L30" i="1"/>
  <c r="L29" i="1"/>
  <c r="L28" i="1"/>
  <c r="L27" i="1"/>
  <c r="H37" i="1"/>
  <c r="H36" i="1"/>
  <c r="H35" i="1"/>
  <c r="H34" i="1"/>
  <c r="H33" i="1"/>
  <c r="H32" i="1"/>
  <c r="H31" i="1"/>
  <c r="H30" i="1"/>
  <c r="H29" i="1"/>
  <c r="H28" i="1"/>
  <c r="H27" i="1"/>
  <c r="D37" i="1"/>
  <c r="D36" i="1"/>
  <c r="D35" i="1"/>
  <c r="D34" i="1"/>
  <c r="D33" i="1"/>
  <c r="D32" i="1"/>
  <c r="D31" i="1"/>
  <c r="D30" i="1"/>
  <c r="D29" i="1"/>
  <c r="D28" i="1"/>
  <c r="D27" i="1"/>
  <c r="P23" i="1"/>
  <c r="P22" i="1"/>
  <c r="P21" i="1"/>
  <c r="P20" i="1"/>
  <c r="P19" i="1"/>
  <c r="P18" i="1"/>
  <c r="P17" i="1"/>
  <c r="P16" i="1"/>
  <c r="P15" i="1"/>
  <c r="P14" i="1"/>
  <c r="P13" i="1"/>
  <c r="L23" i="1"/>
  <c r="L22" i="1"/>
  <c r="L21" i="1"/>
  <c r="L20" i="1"/>
  <c r="L19" i="1"/>
  <c r="L18" i="1"/>
  <c r="L17" i="1"/>
  <c r="L16" i="1"/>
  <c r="L15" i="1"/>
  <c r="L14" i="1"/>
  <c r="L13" i="1"/>
  <c r="H23" i="1"/>
  <c r="H22" i="1"/>
  <c r="H21" i="1"/>
  <c r="H20" i="1"/>
  <c r="H19" i="1"/>
  <c r="H18" i="1"/>
  <c r="H17" i="1"/>
  <c r="H16" i="1"/>
  <c r="H15" i="1"/>
  <c r="H14" i="1"/>
  <c r="H13" i="1"/>
  <c r="D23" i="1"/>
  <c r="D22" i="1"/>
  <c r="D21" i="1"/>
  <c r="D20" i="1"/>
  <c r="D19" i="1"/>
  <c r="D18" i="1"/>
  <c r="D17" i="1"/>
  <c r="D16" i="1"/>
  <c r="D15" i="1"/>
  <c r="D14" i="1"/>
  <c r="D13" i="1"/>
</calcChain>
</file>

<file path=xl/sharedStrings.xml><?xml version="1.0" encoding="utf-8"?>
<sst xmlns="http://schemas.openxmlformats.org/spreadsheetml/2006/main" count="71" uniqueCount="22">
  <si>
    <t>Examples of data:</t>
  </si>
  <si>
    <t>Speed</t>
  </si>
  <si>
    <t>max(μ_sp)</t>
  </si>
  <si>
    <t>Distance</t>
  </si>
  <si>
    <t>max(μ_dis)</t>
  </si>
  <si>
    <t>Break</t>
  </si>
  <si>
    <t>max(μ_br)</t>
  </si>
  <si>
    <t>μ</t>
  </si>
  <si>
    <t>Center of Gravity:</t>
  </si>
  <si>
    <r>
      <rPr>
        <b/>
        <sz val="11"/>
        <color indexed="8"/>
        <rFont val="Calibri"/>
        <family val="2"/>
        <charset val="204"/>
      </rPr>
      <t>∑</t>
    </r>
    <r>
      <rPr>
        <b/>
        <sz val="9.35"/>
        <color indexed="8"/>
        <rFont val="Calibri"/>
        <family val="2"/>
        <charset val="204"/>
      </rPr>
      <t>(</t>
    </r>
    <r>
      <rPr>
        <b/>
        <sz val="11"/>
        <color indexed="8"/>
        <rFont val="Calibri"/>
        <family val="2"/>
        <charset val="204"/>
      </rPr>
      <t>μ * break)/∑μ</t>
    </r>
  </si>
  <si>
    <t>μ * break</t>
  </si>
  <si>
    <t>Speed = 0</t>
  </si>
  <si>
    <t>Speed = 6</t>
  </si>
  <si>
    <t>Speed = 12</t>
  </si>
  <si>
    <t>Speed = 18</t>
  </si>
  <si>
    <t>Speed = 24</t>
  </si>
  <si>
    <t>Speed = 30</t>
  </si>
  <si>
    <t>Speed = 36</t>
  </si>
  <si>
    <t>Speed = 42</t>
  </si>
  <si>
    <t>Speed = 48</t>
  </si>
  <si>
    <t>Speed = 54</t>
  </si>
  <si>
    <t>Speed =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</si>
</sst>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.35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/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Border="1" applyAlignment="1"/>
    <xf numFmtId="0" fontId="1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Лист1!$C$13:$C$23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Лист1!$D$13:$D$23</c:f>
              <c:numCache>
                <c:formatCode>0.00</c:formatCode>
                <c:ptCount val="11"/>
                <c:pt idx="0">
                  <c:v>0.55000000000000004</c:v>
                </c:pt>
                <c:pt idx="1">
                  <c:v>0.57894736842105265</c:v>
                </c:pt>
                <c:pt idx="2">
                  <c:v>0.78571428571428581</c:v>
                </c:pt>
                <c:pt idx="3">
                  <c:v>0.6470588235294118</c:v>
                </c:pt>
                <c:pt idx="4">
                  <c:v>0.84615384615384615</c:v>
                </c:pt>
                <c:pt idx="5">
                  <c:v>0.73333333333333339</c:v>
                </c:pt>
                <c:pt idx="6">
                  <c:v>0.91666666666666674</c:v>
                </c:pt>
                <c:pt idx="7">
                  <c:v>0.84615384615384615</c:v>
                </c:pt>
                <c:pt idx="8">
                  <c:v>1</c:v>
                </c:pt>
                <c:pt idx="9">
                  <c:v>1</c:v>
                </c:pt>
                <c:pt idx="10">
                  <c:v>0.10000000000000009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82400"/>
        <c:axId val="44583936"/>
      </c:barChart>
      <c:catAx>
        <c:axId val="445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583936"/>
        <c:crosses val="autoZero"/>
        <c:auto val="1"/>
        <c:lblAlgn val="ctr"/>
        <c:lblOffset val="100"/>
        <c:noMultiLvlLbl val="0"/>
      </c:catAx>
      <c:valAx>
        <c:axId val="4458393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4582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Лист1!$G$41:$G$51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Лист1!$H$41:$H$51</c:f>
              <c:numCache>
                <c:formatCode>0.00</c:formatCode>
                <c:ptCount val="11"/>
                <c:pt idx="0">
                  <c:v>9.9999999999999992E-2</c:v>
                </c:pt>
                <c:pt idx="1">
                  <c:v>0.10526315789473684</c:v>
                </c:pt>
                <c:pt idx="2">
                  <c:v>0.14285714285714285</c:v>
                </c:pt>
                <c:pt idx="3">
                  <c:v>0.11764705882352941</c:v>
                </c:pt>
                <c:pt idx="4">
                  <c:v>0.15384615384615383</c:v>
                </c:pt>
                <c:pt idx="5">
                  <c:v>0.13333333333333333</c:v>
                </c:pt>
                <c:pt idx="6">
                  <c:v>0.16666666666666666</c:v>
                </c:pt>
                <c:pt idx="7">
                  <c:v>0.15384615384615383</c:v>
                </c:pt>
                <c:pt idx="8">
                  <c:v>0.1818181818181818</c:v>
                </c:pt>
                <c:pt idx="9">
                  <c:v>0.1818181818181818</c:v>
                </c:pt>
                <c:pt idx="10">
                  <c:v>0.19999999999999998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93568"/>
        <c:axId val="45295104"/>
      </c:barChart>
      <c:catAx>
        <c:axId val="4529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295104"/>
        <c:crosses val="autoZero"/>
        <c:auto val="1"/>
        <c:lblAlgn val="ctr"/>
        <c:lblOffset val="100"/>
        <c:noMultiLvlLbl val="0"/>
      </c:catAx>
      <c:valAx>
        <c:axId val="4529510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29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Лист1!$K$41:$K$51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Лист1!$L$41:$L$51</c:f>
              <c:numCache>
                <c:formatCode>0.00</c:formatCode>
                <c:ptCount val="11"/>
                <c:pt idx="0">
                  <c:v>0.05</c:v>
                </c:pt>
                <c:pt idx="1">
                  <c:v>5.2631578947368425E-2</c:v>
                </c:pt>
                <c:pt idx="2">
                  <c:v>7.1428571428571438E-2</c:v>
                </c:pt>
                <c:pt idx="3">
                  <c:v>5.8823529411764712E-2</c:v>
                </c:pt>
                <c:pt idx="4">
                  <c:v>7.6923076923076927E-2</c:v>
                </c:pt>
                <c:pt idx="5">
                  <c:v>6.6666666666666666E-2</c:v>
                </c:pt>
                <c:pt idx="6">
                  <c:v>8.3333333333333343E-2</c:v>
                </c:pt>
                <c:pt idx="7">
                  <c:v>7.6923076923076927E-2</c:v>
                </c:pt>
                <c:pt idx="8">
                  <c:v>9.0909090909090912E-2</c:v>
                </c:pt>
                <c:pt idx="9">
                  <c:v>9.0909090909090912E-2</c:v>
                </c:pt>
                <c:pt idx="10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31584"/>
        <c:axId val="45333120"/>
      </c:barChart>
      <c:catAx>
        <c:axId val="453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333120"/>
        <c:crosses val="autoZero"/>
        <c:auto val="1"/>
        <c:lblAlgn val="ctr"/>
        <c:lblOffset val="100"/>
        <c:noMultiLvlLbl val="0"/>
      </c:catAx>
      <c:valAx>
        <c:axId val="4533312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33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tx>
            <c:v>Distance = 200</c:v>
          </c:tx>
          <c:cat>
            <c:numRef>
              <c:f>Лист1!$A$59:$A$69</c:f>
              <c:numCache>
                <c:formatCode>General</c:formatCode>
                <c:ptCount val="11"/>
                <c:pt idx="0">
                  <c:v>0</c:v>
                </c:pt>
                <c:pt idx="1">
                  <c:v>6</c:v>
                </c:pt>
                <c:pt idx="2">
                  <c:v>12</c:v>
                </c:pt>
                <c:pt idx="3">
                  <c:v>18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42</c:v>
                </c:pt>
                <c:pt idx="8">
                  <c:v>48</c:v>
                </c:pt>
                <c:pt idx="9">
                  <c:v>54</c:v>
                </c:pt>
                <c:pt idx="10">
                  <c:v>60</c:v>
                </c:pt>
              </c:numCache>
            </c:numRef>
          </c:cat>
          <c:val>
            <c:numRef>
              <c:f>Лист1!$C$59:$C$69</c:f>
              <c:numCache>
                <c:formatCode>0.00</c:formatCode>
                <c:ptCount val="11"/>
                <c:pt idx="0">
                  <c:v>5.0681869832720112</c:v>
                </c:pt>
                <c:pt idx="1">
                  <c:v>5.6159210555814587</c:v>
                </c:pt>
                <c:pt idx="2">
                  <c:v>5.6159210555814587</c:v>
                </c:pt>
                <c:pt idx="3">
                  <c:v>5.6159210555814605</c:v>
                </c:pt>
                <c:pt idx="4">
                  <c:v>5.6159210555814587</c:v>
                </c:pt>
                <c:pt idx="5">
                  <c:v>5.6159210555814605</c:v>
                </c:pt>
                <c:pt idx="6">
                  <c:v>5.6159210555814596</c:v>
                </c:pt>
                <c:pt idx="7">
                  <c:v>5.6159210555814587</c:v>
                </c:pt>
                <c:pt idx="8">
                  <c:v>5.6159210555814596</c:v>
                </c:pt>
                <c:pt idx="9">
                  <c:v>5.6159210555814587</c:v>
                </c:pt>
                <c:pt idx="10">
                  <c:v>5.6159210555814596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66976"/>
        <c:axId val="45581056"/>
        <c:axId val="45348160"/>
      </c:line3DChart>
      <c:catAx>
        <c:axId val="4556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45581056"/>
        <c:crosses val="autoZero"/>
        <c:auto val="1"/>
        <c:lblAlgn val="ctr"/>
        <c:lblOffset val="100"/>
        <c:noMultiLvlLbl val="0"/>
      </c:catAx>
      <c:valAx>
        <c:axId val="45581056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45566976"/>
        <c:crosses val="autoZero"/>
        <c:crossBetween val="between"/>
      </c:valAx>
      <c:serAx>
        <c:axId val="45348160"/>
        <c:scaling>
          <c:orientation val="minMax"/>
        </c:scaling>
        <c:delete val="0"/>
        <c:axPos val="b"/>
        <c:majorTickMark val="none"/>
        <c:minorTickMark val="none"/>
        <c:tickLblPos val="nextTo"/>
        <c:crossAx val="45581056"/>
        <c:crosses val="autoZero"/>
      </c:ser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Лист1!$G$13:$G$23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Лист1!$H$13:$H$23</c:f>
              <c:numCache>
                <c:formatCode>0.00</c:formatCode>
                <c:ptCount val="11"/>
                <c:pt idx="0">
                  <c:v>0.5</c:v>
                </c:pt>
                <c:pt idx="1">
                  <c:v>0.52631578947368418</c:v>
                </c:pt>
                <c:pt idx="2">
                  <c:v>0.7142857142857143</c:v>
                </c:pt>
                <c:pt idx="3">
                  <c:v>0.58823529411764708</c:v>
                </c:pt>
                <c:pt idx="4">
                  <c:v>0.76923076923076916</c:v>
                </c:pt>
                <c:pt idx="5">
                  <c:v>0.66666666666666663</c:v>
                </c:pt>
                <c:pt idx="6">
                  <c:v>0.83333333333333337</c:v>
                </c:pt>
                <c:pt idx="7">
                  <c:v>0.76923076923076916</c:v>
                </c:pt>
                <c:pt idx="8">
                  <c:v>0.90909090909090906</c:v>
                </c:pt>
                <c:pt idx="9">
                  <c:v>0.90909090909090906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28608"/>
        <c:axId val="45093248"/>
      </c:barChart>
      <c:catAx>
        <c:axId val="4462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93248"/>
        <c:crosses val="autoZero"/>
        <c:auto val="1"/>
        <c:lblAlgn val="ctr"/>
        <c:lblOffset val="100"/>
        <c:noMultiLvlLbl val="0"/>
      </c:catAx>
      <c:valAx>
        <c:axId val="450932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4628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Лист1!$K$13:$K$23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Лист1!$L$13:$L$23</c:f>
              <c:numCache>
                <c:formatCode>0.00</c:formatCode>
                <c:ptCount val="11"/>
                <c:pt idx="0">
                  <c:v>0.37000000000000005</c:v>
                </c:pt>
                <c:pt idx="1">
                  <c:v>0.38947368421052636</c:v>
                </c:pt>
                <c:pt idx="2">
                  <c:v>0.52857142857142869</c:v>
                </c:pt>
                <c:pt idx="3">
                  <c:v>0.43529411764705889</c:v>
                </c:pt>
                <c:pt idx="4">
                  <c:v>0.56923076923076932</c:v>
                </c:pt>
                <c:pt idx="5">
                  <c:v>0.4933333333333334</c:v>
                </c:pt>
                <c:pt idx="6">
                  <c:v>0.61666666666666681</c:v>
                </c:pt>
                <c:pt idx="7">
                  <c:v>0.56923076923076932</c:v>
                </c:pt>
                <c:pt idx="8">
                  <c:v>0.67272727272727273</c:v>
                </c:pt>
                <c:pt idx="9">
                  <c:v>0.67272727272727273</c:v>
                </c:pt>
                <c:pt idx="10">
                  <c:v>0.7400000000000001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17440"/>
        <c:axId val="45118976"/>
      </c:barChart>
      <c:catAx>
        <c:axId val="4511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118976"/>
        <c:crosses val="autoZero"/>
        <c:auto val="1"/>
        <c:lblAlgn val="ctr"/>
        <c:lblOffset val="100"/>
        <c:noMultiLvlLbl val="0"/>
      </c:catAx>
      <c:valAx>
        <c:axId val="451189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117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Лист1!$O$13:$O$23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Лист1!$P$13:$P$23</c:f>
              <c:numCache>
                <c:formatCode>0.00</c:formatCode>
                <c:ptCount val="11"/>
                <c:pt idx="0">
                  <c:v>0.32999999999999996</c:v>
                </c:pt>
                <c:pt idx="1">
                  <c:v>0.34736842105263155</c:v>
                </c:pt>
                <c:pt idx="2">
                  <c:v>0.47142857142857142</c:v>
                </c:pt>
                <c:pt idx="3">
                  <c:v>0.38823529411764701</c:v>
                </c:pt>
                <c:pt idx="4">
                  <c:v>0.50769230769230766</c:v>
                </c:pt>
                <c:pt idx="5">
                  <c:v>0.43999999999999995</c:v>
                </c:pt>
                <c:pt idx="6">
                  <c:v>0.54999999999999993</c:v>
                </c:pt>
                <c:pt idx="7">
                  <c:v>0.50769230769230766</c:v>
                </c:pt>
                <c:pt idx="8">
                  <c:v>0.59999999999999987</c:v>
                </c:pt>
                <c:pt idx="9">
                  <c:v>0.59999999999999987</c:v>
                </c:pt>
                <c:pt idx="10">
                  <c:v>0.65999999999999992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26784"/>
        <c:axId val="45128320"/>
      </c:barChart>
      <c:catAx>
        <c:axId val="451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128320"/>
        <c:crosses val="autoZero"/>
        <c:auto val="1"/>
        <c:lblAlgn val="ctr"/>
        <c:lblOffset val="100"/>
        <c:noMultiLvlLbl val="0"/>
      </c:catAx>
      <c:valAx>
        <c:axId val="4512832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126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Лист1!$C$27:$C$37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Лист1!$D$27:$D$37</c:f>
              <c:numCache>
                <c:formatCode>0.00</c:formatCode>
                <c:ptCount val="11"/>
                <c:pt idx="0">
                  <c:v>0.22999999999999998</c:v>
                </c:pt>
                <c:pt idx="1">
                  <c:v>0.24210526315789474</c:v>
                </c:pt>
                <c:pt idx="2">
                  <c:v>0.32857142857142857</c:v>
                </c:pt>
                <c:pt idx="3">
                  <c:v>0.27058823529411763</c:v>
                </c:pt>
                <c:pt idx="4">
                  <c:v>0.35384615384615381</c:v>
                </c:pt>
                <c:pt idx="5">
                  <c:v>0.30666666666666664</c:v>
                </c:pt>
                <c:pt idx="6">
                  <c:v>0.3833333333333333</c:v>
                </c:pt>
                <c:pt idx="7">
                  <c:v>0.35384615384615381</c:v>
                </c:pt>
                <c:pt idx="8">
                  <c:v>0.4181818181818181</c:v>
                </c:pt>
                <c:pt idx="9">
                  <c:v>0.4181818181818181</c:v>
                </c:pt>
                <c:pt idx="10">
                  <c:v>0.45999999999999996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40224"/>
        <c:axId val="45420544"/>
      </c:barChart>
      <c:catAx>
        <c:axId val="45140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20544"/>
        <c:crosses val="autoZero"/>
        <c:auto val="1"/>
        <c:lblAlgn val="ctr"/>
        <c:lblOffset val="100"/>
        <c:noMultiLvlLbl val="0"/>
      </c:catAx>
      <c:valAx>
        <c:axId val="454205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14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Лист1!$G$27:$G$37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Лист1!$H$27:$H$37</c:f>
              <c:numCache>
                <c:formatCode>0.00</c:formatCode>
                <c:ptCount val="11"/>
                <c:pt idx="0">
                  <c:v>0.3</c:v>
                </c:pt>
                <c:pt idx="1">
                  <c:v>0.31578947368421051</c:v>
                </c:pt>
                <c:pt idx="2">
                  <c:v>0.4285714285714286</c:v>
                </c:pt>
                <c:pt idx="3">
                  <c:v>0.35294117647058826</c:v>
                </c:pt>
                <c:pt idx="4">
                  <c:v>0.46153846153846151</c:v>
                </c:pt>
                <c:pt idx="5">
                  <c:v>0.39999999999999997</c:v>
                </c:pt>
                <c:pt idx="6">
                  <c:v>0.5</c:v>
                </c:pt>
                <c:pt idx="7">
                  <c:v>0.46153846153846151</c:v>
                </c:pt>
                <c:pt idx="8">
                  <c:v>0.54545454545454541</c:v>
                </c:pt>
                <c:pt idx="9">
                  <c:v>0.54545454545454541</c:v>
                </c:pt>
                <c:pt idx="10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50752"/>
        <c:axId val="45452288"/>
      </c:barChart>
      <c:catAx>
        <c:axId val="454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52288"/>
        <c:crosses val="autoZero"/>
        <c:auto val="1"/>
        <c:lblAlgn val="ctr"/>
        <c:lblOffset val="100"/>
        <c:noMultiLvlLbl val="0"/>
      </c:catAx>
      <c:valAx>
        <c:axId val="4545228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450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Лист1!$K$27:$K$37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Лист1!$L$27:$L$37</c:f>
              <c:numCache>
                <c:formatCode>0.00</c:formatCode>
                <c:ptCount val="11"/>
                <c:pt idx="0">
                  <c:v>0.16999999999999998</c:v>
                </c:pt>
                <c:pt idx="1">
                  <c:v>0.17894736842105263</c:v>
                </c:pt>
                <c:pt idx="2">
                  <c:v>0.24285714285714285</c:v>
                </c:pt>
                <c:pt idx="3">
                  <c:v>0.19999999999999998</c:v>
                </c:pt>
                <c:pt idx="4">
                  <c:v>0.2615384615384615</c:v>
                </c:pt>
                <c:pt idx="5">
                  <c:v>0.22666666666666666</c:v>
                </c:pt>
                <c:pt idx="6">
                  <c:v>0.28333333333333333</c:v>
                </c:pt>
                <c:pt idx="7">
                  <c:v>0.2615384615384615</c:v>
                </c:pt>
                <c:pt idx="8">
                  <c:v>0.30909090909090903</c:v>
                </c:pt>
                <c:pt idx="9">
                  <c:v>0.30909090909090903</c:v>
                </c:pt>
                <c:pt idx="10">
                  <c:v>0.33999999999999997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474944"/>
        <c:axId val="45476480"/>
      </c:barChart>
      <c:catAx>
        <c:axId val="4547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476480"/>
        <c:crosses val="autoZero"/>
        <c:auto val="1"/>
        <c:lblAlgn val="ctr"/>
        <c:lblOffset val="100"/>
        <c:noMultiLvlLbl val="0"/>
      </c:catAx>
      <c:valAx>
        <c:axId val="4547648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474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Лист1!$O$27:$O$37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Лист1!$P$27:$P$37</c:f>
              <c:numCache>
                <c:formatCode>0.00</c:formatCode>
                <c:ptCount val="11"/>
                <c:pt idx="0">
                  <c:v>0.17000000000000004</c:v>
                </c:pt>
                <c:pt idx="1">
                  <c:v>0.17894736842105269</c:v>
                </c:pt>
                <c:pt idx="2">
                  <c:v>0.24285714285714294</c:v>
                </c:pt>
                <c:pt idx="3">
                  <c:v>0.20000000000000004</c:v>
                </c:pt>
                <c:pt idx="4">
                  <c:v>0.26153846153846161</c:v>
                </c:pt>
                <c:pt idx="5">
                  <c:v>0.22666666666666671</c:v>
                </c:pt>
                <c:pt idx="6">
                  <c:v>0.28333333333333344</c:v>
                </c:pt>
                <c:pt idx="7">
                  <c:v>0.26153846153846161</c:v>
                </c:pt>
                <c:pt idx="8">
                  <c:v>0.30909090909090914</c:v>
                </c:pt>
                <c:pt idx="9">
                  <c:v>0.30909090909090914</c:v>
                </c:pt>
                <c:pt idx="10">
                  <c:v>0.34000000000000008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25856"/>
        <c:axId val="45227392"/>
      </c:barChart>
      <c:catAx>
        <c:axId val="4522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227392"/>
        <c:crosses val="autoZero"/>
        <c:auto val="1"/>
        <c:lblAlgn val="ctr"/>
        <c:lblOffset val="100"/>
        <c:noMultiLvlLbl val="0"/>
      </c:catAx>
      <c:valAx>
        <c:axId val="452273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225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Лист1!$C$41:$C$51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Лист1!$D$41:$D$51</c:f>
              <c:numCache>
                <c:formatCode>0.00</c:formatCode>
                <c:ptCount val="11"/>
                <c:pt idx="0">
                  <c:v>0.13</c:v>
                </c:pt>
                <c:pt idx="1">
                  <c:v>0.1368421052631579</c:v>
                </c:pt>
                <c:pt idx="2">
                  <c:v>0.18571428571428572</c:v>
                </c:pt>
                <c:pt idx="3">
                  <c:v>0.15294117647058825</c:v>
                </c:pt>
                <c:pt idx="4">
                  <c:v>0.2</c:v>
                </c:pt>
                <c:pt idx="5">
                  <c:v>0.17333333333333334</c:v>
                </c:pt>
                <c:pt idx="6">
                  <c:v>0.21666666666666667</c:v>
                </c:pt>
                <c:pt idx="7">
                  <c:v>0.2</c:v>
                </c:pt>
                <c:pt idx="8">
                  <c:v>0.23636363636363636</c:v>
                </c:pt>
                <c:pt idx="9">
                  <c:v>0.23636363636363636</c:v>
                </c:pt>
                <c:pt idx="10">
                  <c:v>0.26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71680"/>
        <c:axId val="45273472"/>
      </c:barChart>
      <c:catAx>
        <c:axId val="4527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273472"/>
        <c:crosses val="autoZero"/>
        <c:auto val="1"/>
        <c:lblAlgn val="ctr"/>
        <c:lblOffset val="100"/>
        <c:noMultiLvlLbl val="0"/>
      </c:catAx>
      <c:valAx>
        <c:axId val="4527347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5271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58</xdr:row>
      <xdr:rowOff>109537</xdr:rowOff>
    </xdr:from>
    <xdr:to>
      <xdr:col>10</xdr:col>
      <xdr:colOff>533400</xdr:colOff>
      <xdr:row>69</xdr:row>
      <xdr:rowOff>114300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590550</xdr:colOff>
      <xdr:row>58</xdr:row>
      <xdr:rowOff>128587</xdr:rowOff>
    </xdr:from>
    <xdr:to>
      <xdr:col>17</xdr:col>
      <xdr:colOff>571500</xdr:colOff>
      <xdr:row>69</xdr:row>
      <xdr:rowOff>142875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72</xdr:row>
      <xdr:rowOff>61912</xdr:rowOff>
    </xdr:from>
    <xdr:to>
      <xdr:col>6</xdr:col>
      <xdr:colOff>152400</xdr:colOff>
      <xdr:row>83</xdr:row>
      <xdr:rowOff>19050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476250</xdr:colOff>
      <xdr:row>72</xdr:row>
      <xdr:rowOff>119062</xdr:rowOff>
    </xdr:from>
    <xdr:to>
      <xdr:col>13</xdr:col>
      <xdr:colOff>66675</xdr:colOff>
      <xdr:row>83</xdr:row>
      <xdr:rowOff>57150</xdr:rowOff>
    </xdr:to>
    <xdr:graphicFrame macro="">
      <xdr:nvGraphicFramePr>
        <xdr:cNvPr id="9" name="Диаграмма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400050</xdr:colOff>
      <xdr:row>73</xdr:row>
      <xdr:rowOff>0</xdr:rowOff>
    </xdr:from>
    <xdr:to>
      <xdr:col>19</xdr:col>
      <xdr:colOff>114300</xdr:colOff>
      <xdr:row>83</xdr:row>
      <xdr:rowOff>61912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66675</xdr:colOff>
      <xdr:row>86</xdr:row>
      <xdr:rowOff>90487</xdr:rowOff>
    </xdr:from>
    <xdr:to>
      <xdr:col>6</xdr:col>
      <xdr:colOff>161925</xdr:colOff>
      <xdr:row>96</xdr:row>
      <xdr:rowOff>161925</xdr:rowOff>
    </xdr:to>
    <xdr:graphicFrame macro="">
      <xdr:nvGraphicFramePr>
        <xdr:cNvPr id="11" name="Диаграмма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457200</xdr:colOff>
      <xdr:row>86</xdr:row>
      <xdr:rowOff>109537</xdr:rowOff>
    </xdr:from>
    <xdr:to>
      <xdr:col>13</xdr:col>
      <xdr:colOff>152400</xdr:colOff>
      <xdr:row>96</xdr:row>
      <xdr:rowOff>133350</xdr:rowOff>
    </xdr:to>
    <xdr:graphicFrame macro="">
      <xdr:nvGraphicFramePr>
        <xdr:cNvPr id="13" name="Диаграмма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381000</xdr:colOff>
      <xdr:row>86</xdr:row>
      <xdr:rowOff>114299</xdr:rowOff>
    </xdr:from>
    <xdr:to>
      <xdr:col>19</xdr:col>
      <xdr:colOff>295276</xdr:colOff>
      <xdr:row>96</xdr:row>
      <xdr:rowOff>152400</xdr:rowOff>
    </xdr:to>
    <xdr:graphicFrame macro="">
      <xdr:nvGraphicFramePr>
        <xdr:cNvPr id="14" name="Диаграмма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57150</xdr:colOff>
      <xdr:row>100</xdr:row>
      <xdr:rowOff>71437</xdr:rowOff>
    </xdr:from>
    <xdr:to>
      <xdr:col>6</xdr:col>
      <xdr:colOff>219075</xdr:colOff>
      <xdr:row>111</xdr:row>
      <xdr:rowOff>123825</xdr:rowOff>
    </xdr:to>
    <xdr:graphicFrame macro="">
      <xdr:nvGraphicFramePr>
        <xdr:cNvPr id="15" name="Диаграмма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390525</xdr:colOff>
      <xdr:row>100</xdr:row>
      <xdr:rowOff>119062</xdr:rowOff>
    </xdr:from>
    <xdr:to>
      <xdr:col>13</xdr:col>
      <xdr:colOff>142875</xdr:colOff>
      <xdr:row>111</xdr:row>
      <xdr:rowOff>104775</xdr:rowOff>
    </xdr:to>
    <xdr:graphicFrame macro="">
      <xdr:nvGraphicFramePr>
        <xdr:cNvPr id="16" name="Диаграмма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323849</xdr:colOff>
      <xdr:row>100</xdr:row>
      <xdr:rowOff>161925</xdr:rowOff>
    </xdr:from>
    <xdr:to>
      <xdr:col>19</xdr:col>
      <xdr:colOff>333375</xdr:colOff>
      <xdr:row>111</xdr:row>
      <xdr:rowOff>142875</xdr:rowOff>
    </xdr:to>
    <xdr:graphicFrame macro="">
      <xdr:nvGraphicFramePr>
        <xdr:cNvPr id="17" name="Диаграмма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38100</xdr:colOff>
      <xdr:row>110</xdr:row>
      <xdr:rowOff>0</xdr:rowOff>
    </xdr:from>
    <xdr:to>
      <xdr:col>3</xdr:col>
      <xdr:colOff>257175</xdr:colOff>
      <xdr:row>111</xdr:row>
      <xdr:rowOff>152400</xdr:rowOff>
    </xdr:to>
    <xdr:sp macro="" textlink="">
      <xdr:nvSpPr>
        <xdr:cNvPr id="18" name="Стрелка вверх 17"/>
        <xdr:cNvSpPr/>
      </xdr:nvSpPr>
      <xdr:spPr>
        <a:xfrm>
          <a:off x="1866900" y="2095500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476250</xdr:colOff>
      <xdr:row>109</xdr:row>
      <xdr:rowOff>180975</xdr:rowOff>
    </xdr:from>
    <xdr:to>
      <xdr:col>10</xdr:col>
      <xdr:colOff>85725</xdr:colOff>
      <xdr:row>111</xdr:row>
      <xdr:rowOff>142875</xdr:rowOff>
    </xdr:to>
    <xdr:sp macro="" textlink="">
      <xdr:nvSpPr>
        <xdr:cNvPr id="19" name="Стрелка вверх 18"/>
        <xdr:cNvSpPr/>
      </xdr:nvSpPr>
      <xdr:spPr>
        <a:xfrm>
          <a:off x="5962650" y="209454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219075</xdr:colOff>
      <xdr:row>110</xdr:row>
      <xdr:rowOff>28575</xdr:rowOff>
    </xdr:from>
    <xdr:to>
      <xdr:col>16</xdr:col>
      <xdr:colOff>438150</xdr:colOff>
      <xdr:row>111</xdr:row>
      <xdr:rowOff>180975</xdr:rowOff>
    </xdr:to>
    <xdr:sp macro="" textlink="">
      <xdr:nvSpPr>
        <xdr:cNvPr id="20" name="Стрелка вверх 19"/>
        <xdr:cNvSpPr/>
      </xdr:nvSpPr>
      <xdr:spPr>
        <a:xfrm>
          <a:off x="9972675" y="209835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228600</xdr:colOff>
      <xdr:row>95</xdr:row>
      <xdr:rowOff>28575</xdr:rowOff>
    </xdr:from>
    <xdr:to>
      <xdr:col>16</xdr:col>
      <xdr:colOff>447675</xdr:colOff>
      <xdr:row>96</xdr:row>
      <xdr:rowOff>180975</xdr:rowOff>
    </xdr:to>
    <xdr:sp macro="" textlink="">
      <xdr:nvSpPr>
        <xdr:cNvPr id="21" name="Стрелка вверх 20"/>
        <xdr:cNvSpPr/>
      </xdr:nvSpPr>
      <xdr:spPr>
        <a:xfrm>
          <a:off x="9982200" y="181260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514350</xdr:colOff>
      <xdr:row>95</xdr:row>
      <xdr:rowOff>9525</xdr:rowOff>
    </xdr:from>
    <xdr:to>
      <xdr:col>10</xdr:col>
      <xdr:colOff>123825</xdr:colOff>
      <xdr:row>96</xdr:row>
      <xdr:rowOff>161925</xdr:rowOff>
    </xdr:to>
    <xdr:sp macro="" textlink="">
      <xdr:nvSpPr>
        <xdr:cNvPr id="22" name="Стрелка вверх 21"/>
        <xdr:cNvSpPr/>
      </xdr:nvSpPr>
      <xdr:spPr>
        <a:xfrm>
          <a:off x="6000750" y="1810702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9525</xdr:colOff>
      <xdr:row>95</xdr:row>
      <xdr:rowOff>47625</xdr:rowOff>
    </xdr:from>
    <xdr:to>
      <xdr:col>3</xdr:col>
      <xdr:colOff>228600</xdr:colOff>
      <xdr:row>97</xdr:row>
      <xdr:rowOff>9525</xdr:rowOff>
    </xdr:to>
    <xdr:sp macro="" textlink="">
      <xdr:nvSpPr>
        <xdr:cNvPr id="23" name="Стрелка вверх 22"/>
        <xdr:cNvSpPr/>
      </xdr:nvSpPr>
      <xdr:spPr>
        <a:xfrm>
          <a:off x="1838325" y="1814512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16</xdr:col>
      <xdr:colOff>123825</xdr:colOff>
      <xdr:row>81</xdr:row>
      <xdr:rowOff>142875</xdr:rowOff>
    </xdr:from>
    <xdr:to>
      <xdr:col>16</xdr:col>
      <xdr:colOff>342900</xdr:colOff>
      <xdr:row>83</xdr:row>
      <xdr:rowOff>104775</xdr:rowOff>
    </xdr:to>
    <xdr:sp macro="" textlink="">
      <xdr:nvSpPr>
        <xdr:cNvPr id="24" name="Стрелка вверх 23"/>
        <xdr:cNvSpPr/>
      </xdr:nvSpPr>
      <xdr:spPr>
        <a:xfrm>
          <a:off x="9877425" y="155733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9</xdr:col>
      <xdr:colOff>476250</xdr:colOff>
      <xdr:row>81</xdr:row>
      <xdr:rowOff>133350</xdr:rowOff>
    </xdr:from>
    <xdr:to>
      <xdr:col>10</xdr:col>
      <xdr:colOff>85725</xdr:colOff>
      <xdr:row>83</xdr:row>
      <xdr:rowOff>95250</xdr:rowOff>
    </xdr:to>
    <xdr:sp macro="" textlink="">
      <xdr:nvSpPr>
        <xdr:cNvPr id="25" name="Стрелка вверх 24"/>
        <xdr:cNvSpPr/>
      </xdr:nvSpPr>
      <xdr:spPr>
        <a:xfrm>
          <a:off x="5962650" y="155638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3</xdr:col>
      <xdr:colOff>9525</xdr:colOff>
      <xdr:row>81</xdr:row>
      <xdr:rowOff>95250</xdr:rowOff>
    </xdr:from>
    <xdr:to>
      <xdr:col>3</xdr:col>
      <xdr:colOff>228600</xdr:colOff>
      <xdr:row>83</xdr:row>
      <xdr:rowOff>57150</xdr:rowOff>
    </xdr:to>
    <xdr:sp macro="" textlink="">
      <xdr:nvSpPr>
        <xdr:cNvPr id="26" name="Стрелка вверх 25"/>
        <xdr:cNvSpPr/>
      </xdr:nvSpPr>
      <xdr:spPr>
        <a:xfrm>
          <a:off x="1838325" y="155257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14</xdr:col>
      <xdr:colOff>466725</xdr:colOff>
      <xdr:row>68</xdr:row>
      <xdr:rowOff>28575</xdr:rowOff>
    </xdr:from>
    <xdr:to>
      <xdr:col>15</xdr:col>
      <xdr:colOff>76200</xdr:colOff>
      <xdr:row>69</xdr:row>
      <xdr:rowOff>180975</xdr:rowOff>
    </xdr:to>
    <xdr:sp macro="" textlink="">
      <xdr:nvSpPr>
        <xdr:cNvPr id="27" name="Стрелка вверх 26"/>
        <xdr:cNvSpPr/>
      </xdr:nvSpPr>
      <xdr:spPr>
        <a:xfrm>
          <a:off x="9001125" y="12982575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7</xdr:col>
      <xdr:colOff>342900</xdr:colOff>
      <xdr:row>67</xdr:row>
      <xdr:rowOff>171450</xdr:rowOff>
    </xdr:from>
    <xdr:to>
      <xdr:col>7</xdr:col>
      <xdr:colOff>561975</xdr:colOff>
      <xdr:row>69</xdr:row>
      <xdr:rowOff>133350</xdr:rowOff>
    </xdr:to>
    <xdr:sp macro="" textlink="">
      <xdr:nvSpPr>
        <xdr:cNvPr id="28" name="Стрелка вверх 27"/>
        <xdr:cNvSpPr/>
      </xdr:nvSpPr>
      <xdr:spPr>
        <a:xfrm>
          <a:off x="4610100" y="12934950"/>
          <a:ext cx="219075" cy="34290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>
    <xdr:from>
      <xdr:col>0</xdr:col>
      <xdr:colOff>581025</xdr:colOff>
      <xdr:row>114</xdr:row>
      <xdr:rowOff>138112</xdr:rowOff>
    </xdr:from>
    <xdr:to>
      <xdr:col>8</xdr:col>
      <xdr:colOff>276225</xdr:colOff>
      <xdr:row>129</xdr:row>
      <xdr:rowOff>23812</xdr:rowOff>
    </xdr:to>
    <xdr:graphicFrame macro="">
      <xdr:nvGraphicFramePr>
        <xdr:cNvPr id="38" name="Диаграмма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abSelected="1" workbookViewId="0">
      <selection activeCell="D2" sqref="D2"/>
    </sheetView>
  </sheetViews>
  <sheetFormatPr defaultRowHeight="15" x14ac:dyDescent="0.25"/>
  <cols>
    <col min="14" max="14" width="9.140625" customWidth="1"/>
  </cols>
  <sheetData>
    <row r="1" spans="1:16" x14ac:dyDescent="0.25">
      <c r="A1" s="24" t="s">
        <v>0</v>
      </c>
      <c r="B1" s="24"/>
      <c r="C1" s="24"/>
      <c r="D1" s="25"/>
      <c r="E1" s="25"/>
      <c r="F1" s="25"/>
      <c r="G1" s="25"/>
      <c r="H1" s="25"/>
      <c r="I1" s="25"/>
      <c r="J1" s="25"/>
      <c r="K1" s="25"/>
      <c r="L1" s="25"/>
    </row>
    <row r="2" spans="1:16" x14ac:dyDescent="0.25">
      <c r="B2" s="1"/>
      <c r="C2" s="2"/>
      <c r="D2" s="2"/>
      <c r="E2" s="2"/>
      <c r="F2" s="3"/>
    </row>
    <row r="3" spans="1:16" x14ac:dyDescent="0.25">
      <c r="A3" s="4"/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</row>
    <row r="4" spans="1:16" x14ac:dyDescent="0.25">
      <c r="A4" s="5" t="s">
        <v>1</v>
      </c>
      <c r="B4" s="6">
        <v>0</v>
      </c>
      <c r="C4" s="7">
        <v>6</v>
      </c>
      <c r="D4" s="7">
        <v>12</v>
      </c>
      <c r="E4" s="6">
        <v>18</v>
      </c>
      <c r="F4" s="7">
        <v>24</v>
      </c>
      <c r="G4" s="7">
        <v>30</v>
      </c>
      <c r="H4" s="6">
        <v>36</v>
      </c>
      <c r="I4" s="7">
        <v>42</v>
      </c>
      <c r="J4" s="7">
        <v>48</v>
      </c>
      <c r="K4" s="6">
        <v>54</v>
      </c>
      <c r="L4" s="7">
        <v>60</v>
      </c>
    </row>
    <row r="5" spans="1:16" x14ac:dyDescent="0.25">
      <c r="A5" s="5" t="s">
        <v>2</v>
      </c>
      <c r="B5" s="6">
        <v>1</v>
      </c>
      <c r="C5" s="7">
        <v>1</v>
      </c>
      <c r="D5" s="7">
        <v>0.8</v>
      </c>
      <c r="E5" s="7">
        <v>0.8</v>
      </c>
      <c r="F5" s="7">
        <v>0.6</v>
      </c>
      <c r="G5" s="7">
        <v>1</v>
      </c>
      <c r="H5" s="7">
        <v>0.6</v>
      </c>
      <c r="I5" s="7">
        <v>0.8</v>
      </c>
      <c r="J5" s="7">
        <v>0.8</v>
      </c>
      <c r="K5" s="7">
        <v>1</v>
      </c>
      <c r="L5" s="8">
        <v>1</v>
      </c>
    </row>
    <row r="6" spans="1:16" x14ac:dyDescent="0.25">
      <c r="A6" s="5" t="s">
        <v>3</v>
      </c>
      <c r="B6" s="6">
        <v>0</v>
      </c>
      <c r="C6" s="7">
        <v>100</v>
      </c>
      <c r="D6" s="6">
        <v>200</v>
      </c>
      <c r="E6" s="7">
        <v>300</v>
      </c>
      <c r="F6" s="6">
        <v>400</v>
      </c>
      <c r="G6" s="7">
        <v>500</v>
      </c>
      <c r="H6" s="6">
        <v>600</v>
      </c>
      <c r="I6" s="7">
        <v>700</v>
      </c>
      <c r="J6" s="6">
        <v>800</v>
      </c>
      <c r="K6" s="7">
        <v>900</v>
      </c>
      <c r="L6" s="6">
        <v>1000</v>
      </c>
    </row>
    <row r="7" spans="1:16" x14ac:dyDescent="0.25">
      <c r="A7" s="5" t="s">
        <v>4</v>
      </c>
      <c r="B7" s="6">
        <v>1</v>
      </c>
      <c r="C7" s="7">
        <v>1</v>
      </c>
      <c r="D7" s="7">
        <v>0.5</v>
      </c>
      <c r="E7" s="7">
        <v>1</v>
      </c>
      <c r="F7" s="7">
        <v>0.5</v>
      </c>
      <c r="G7" s="7">
        <v>1</v>
      </c>
      <c r="H7" s="7">
        <v>0.5</v>
      </c>
      <c r="I7" s="7">
        <v>1</v>
      </c>
      <c r="J7" s="7">
        <v>0.5</v>
      </c>
      <c r="K7" s="7">
        <v>1</v>
      </c>
      <c r="L7" s="8">
        <v>1</v>
      </c>
    </row>
    <row r="8" spans="1:16" x14ac:dyDescent="0.25">
      <c r="A8" s="5" t="s">
        <v>5</v>
      </c>
      <c r="B8" s="6">
        <v>0</v>
      </c>
      <c r="C8" s="7">
        <v>1</v>
      </c>
      <c r="D8" s="6">
        <v>2</v>
      </c>
      <c r="E8" s="7">
        <v>3</v>
      </c>
      <c r="F8" s="6">
        <v>4</v>
      </c>
      <c r="G8" s="7">
        <v>5</v>
      </c>
      <c r="H8" s="6">
        <v>6</v>
      </c>
      <c r="I8" s="7">
        <v>7</v>
      </c>
      <c r="J8" s="6">
        <v>8</v>
      </c>
      <c r="K8" s="7">
        <v>9</v>
      </c>
      <c r="L8" s="6">
        <v>10</v>
      </c>
    </row>
    <row r="9" spans="1:16" x14ac:dyDescent="0.25">
      <c r="A9" s="5" t="s">
        <v>6</v>
      </c>
      <c r="B9" s="6">
        <v>1</v>
      </c>
      <c r="C9" s="7">
        <v>1</v>
      </c>
      <c r="D9" s="7">
        <v>0.5</v>
      </c>
      <c r="E9" s="7">
        <v>1</v>
      </c>
      <c r="F9" s="7">
        <v>0.5</v>
      </c>
      <c r="G9" s="7">
        <v>1</v>
      </c>
      <c r="H9" s="7">
        <v>0.5</v>
      </c>
      <c r="I9" s="7">
        <v>1</v>
      </c>
      <c r="J9" s="7">
        <v>0.5</v>
      </c>
      <c r="K9" s="7">
        <v>1</v>
      </c>
      <c r="L9" s="8">
        <v>1</v>
      </c>
    </row>
    <row r="12" spans="1:16" x14ac:dyDescent="0.25">
      <c r="A12" s="5" t="s">
        <v>3</v>
      </c>
      <c r="B12" s="5" t="s">
        <v>1</v>
      </c>
      <c r="C12" s="5" t="s">
        <v>5</v>
      </c>
      <c r="D12" s="15" t="s">
        <v>7</v>
      </c>
      <c r="E12" s="13" t="s">
        <v>3</v>
      </c>
      <c r="F12" s="5" t="s">
        <v>1</v>
      </c>
      <c r="G12" s="5" t="s">
        <v>5</v>
      </c>
      <c r="H12" s="15" t="s">
        <v>7</v>
      </c>
      <c r="I12" s="13" t="s">
        <v>3</v>
      </c>
      <c r="J12" s="5" t="s">
        <v>1</v>
      </c>
      <c r="K12" s="5" t="s">
        <v>5</v>
      </c>
      <c r="L12" s="15" t="s">
        <v>7</v>
      </c>
      <c r="M12" s="13" t="s">
        <v>3</v>
      </c>
      <c r="N12" s="5" t="s">
        <v>1</v>
      </c>
      <c r="O12" s="5" t="s">
        <v>5</v>
      </c>
      <c r="P12" s="5" t="s">
        <v>7</v>
      </c>
    </row>
    <row r="13" spans="1:16" x14ac:dyDescent="0.25">
      <c r="A13" s="10">
        <v>200</v>
      </c>
      <c r="B13" s="10">
        <v>0</v>
      </c>
      <c r="C13" s="10">
        <v>0</v>
      </c>
      <c r="D13" s="16">
        <f>((1-$B$4/60)*$B$5+$D$7*$D$6/1000)/((1-$B$8/10)*$B$9+1)</f>
        <v>0.55000000000000004</v>
      </c>
      <c r="E13" s="14">
        <v>200</v>
      </c>
      <c r="F13" s="10">
        <v>6</v>
      </c>
      <c r="G13" s="10">
        <v>0</v>
      </c>
      <c r="H13" s="16">
        <f>((1-$C$4/60)*$C$5+$D$7*$D$6/1000)/((1-$B$8/10)*$B$9+1)</f>
        <v>0.5</v>
      </c>
      <c r="I13" s="14">
        <v>200</v>
      </c>
      <c r="J13" s="10">
        <v>12</v>
      </c>
      <c r="K13" s="10">
        <v>0</v>
      </c>
      <c r="L13" s="16">
        <f>((1-$D$4/60)*$D$5+$D$7*$D$6/1000)/((1-$B$8/10)*$B$9+1)</f>
        <v>0.37000000000000005</v>
      </c>
      <c r="M13" s="14">
        <v>200</v>
      </c>
      <c r="N13" s="10">
        <v>18</v>
      </c>
      <c r="O13" s="10">
        <v>0</v>
      </c>
      <c r="P13" s="16">
        <f>((1-$E$4/60)*$E$5+$D$7*$D$6/1000)/((1-$B$8/10)*$B$9+1)</f>
        <v>0.32999999999999996</v>
      </c>
    </row>
    <row r="14" spans="1:16" x14ac:dyDescent="0.25">
      <c r="A14" s="11">
        <v>200</v>
      </c>
      <c r="B14" s="10">
        <v>0</v>
      </c>
      <c r="C14" s="10">
        <v>1</v>
      </c>
      <c r="D14" s="16">
        <f>((1-$B$4/60)*$B$5+$D$7*$D$6/1000)/((1-$C$8/10)*$C$9+1)</f>
        <v>0.57894736842105265</v>
      </c>
      <c r="E14" s="14">
        <v>200</v>
      </c>
      <c r="F14" s="10">
        <v>6</v>
      </c>
      <c r="G14" s="10">
        <v>1</v>
      </c>
      <c r="H14" s="16">
        <f>((1-$C$4/60)*$C$5+$D$7*$D$6/1000)/((1-$C$8/10)*$C$9+1)</f>
        <v>0.52631578947368418</v>
      </c>
      <c r="I14" s="14">
        <v>200</v>
      </c>
      <c r="J14" s="10">
        <v>12</v>
      </c>
      <c r="K14" s="10">
        <v>1</v>
      </c>
      <c r="L14" s="16">
        <f>((1-$D$4/60)*$D$5+$D$7*$D$6/1000)/((1-$C$8/10)*$C$9+1)</f>
        <v>0.38947368421052636</v>
      </c>
      <c r="M14" s="14">
        <v>200</v>
      </c>
      <c r="N14" s="10">
        <v>18</v>
      </c>
      <c r="O14" s="10">
        <v>1</v>
      </c>
      <c r="P14" s="16">
        <f>((1-$E$4/60)*$E$5+$D$7*$D$6/1000)/((1-$C$8/10)*$C$9+1)</f>
        <v>0.34736842105263155</v>
      </c>
    </row>
    <row r="15" spans="1:16" x14ac:dyDescent="0.25">
      <c r="A15" s="11">
        <v>200</v>
      </c>
      <c r="B15" s="10">
        <v>0</v>
      </c>
      <c r="C15" s="10">
        <v>2</v>
      </c>
      <c r="D15" s="16">
        <f>((1-$B$4/60)*$B$5+$D$7*$D$6/1000)/((1-$D$8/10)*$D$9+1)</f>
        <v>0.78571428571428581</v>
      </c>
      <c r="E15" s="14">
        <v>200</v>
      </c>
      <c r="F15" s="10">
        <v>6</v>
      </c>
      <c r="G15" s="10">
        <v>2</v>
      </c>
      <c r="H15" s="16">
        <f>((1-$C$4/60)*$C$5+$D$7*$D$6/1000)/((1-$D$8/10)*$D$9+1)</f>
        <v>0.7142857142857143</v>
      </c>
      <c r="I15" s="14">
        <v>200</v>
      </c>
      <c r="J15" s="10">
        <v>12</v>
      </c>
      <c r="K15" s="10">
        <v>2</v>
      </c>
      <c r="L15" s="16">
        <f>((1-$D$4/60)*$D$5+$D$7*$D$6/1000)/((1-$D$8/10)*$D$9+1)</f>
        <v>0.52857142857142869</v>
      </c>
      <c r="M15" s="14">
        <v>200</v>
      </c>
      <c r="N15" s="10">
        <v>18</v>
      </c>
      <c r="O15" s="10">
        <v>2</v>
      </c>
      <c r="P15" s="16">
        <f>((1-$E$4/60)*$E$5+$D$7*$D$6/1000)/((1-$D$8/10)*$D$9+1)</f>
        <v>0.47142857142857142</v>
      </c>
    </row>
    <row r="16" spans="1:16" x14ac:dyDescent="0.25">
      <c r="A16" s="11">
        <v>200</v>
      </c>
      <c r="B16" s="10">
        <v>0</v>
      </c>
      <c r="C16" s="10">
        <v>3</v>
      </c>
      <c r="D16" s="16">
        <f>((1-$B$4/60)*$B$5+$D$7*$D$6/1000)/((1-$E$8/10)*$E$9+1)</f>
        <v>0.6470588235294118</v>
      </c>
      <c r="E16" s="14">
        <v>200</v>
      </c>
      <c r="F16" s="10">
        <v>6</v>
      </c>
      <c r="G16" s="10">
        <v>3</v>
      </c>
      <c r="H16" s="16">
        <f>((1-$C$4/60)*$C$5+$D$7*$D$6/1000)/((1-$E$8/10)*$E$9+1)</f>
        <v>0.58823529411764708</v>
      </c>
      <c r="I16" s="14">
        <v>200</v>
      </c>
      <c r="J16" s="10">
        <v>12</v>
      </c>
      <c r="K16" s="10">
        <v>3</v>
      </c>
      <c r="L16" s="16">
        <f>((1-$D$4/60)*$D$5+$D$7*$D$6/1000)/((1-$E$8/10)*$E$9+1)</f>
        <v>0.43529411764705889</v>
      </c>
      <c r="M16" s="14">
        <v>200</v>
      </c>
      <c r="N16" s="10">
        <v>18</v>
      </c>
      <c r="O16" s="10">
        <v>3</v>
      </c>
      <c r="P16" s="16">
        <f>((1-$E$4/60)*$E$5+$D$7*$D$6/1000)/((1-$E$8/10)*$E$9+1)</f>
        <v>0.38823529411764701</v>
      </c>
    </row>
    <row r="17" spans="1:16" x14ac:dyDescent="0.25">
      <c r="A17" s="11">
        <v>200</v>
      </c>
      <c r="B17" s="10">
        <v>0</v>
      </c>
      <c r="C17" s="10">
        <v>4</v>
      </c>
      <c r="D17" s="16">
        <f>((1-$B$4/60)*$B$5+$D$7*$D$6/1000)/((1-$F$8/10)*$F$9+1)</f>
        <v>0.84615384615384615</v>
      </c>
      <c r="E17" s="14">
        <v>200</v>
      </c>
      <c r="F17" s="10">
        <v>6</v>
      </c>
      <c r="G17" s="10">
        <v>4</v>
      </c>
      <c r="H17" s="16">
        <f>((1-$C$4/60)*$C$5+$D$7*$D$6/1000)/((1-$F$8/10)*$F$9+1)</f>
        <v>0.76923076923076916</v>
      </c>
      <c r="I17" s="14">
        <v>200</v>
      </c>
      <c r="J17" s="10">
        <v>12</v>
      </c>
      <c r="K17" s="10">
        <v>4</v>
      </c>
      <c r="L17" s="16">
        <f>((1-$D$4/60)*$D$5+$D$7*$D$6/1000)/((1-$F$8/10)*$F$9+1)</f>
        <v>0.56923076923076932</v>
      </c>
      <c r="M17" s="14">
        <v>200</v>
      </c>
      <c r="N17" s="10">
        <v>18</v>
      </c>
      <c r="O17" s="10">
        <v>4</v>
      </c>
      <c r="P17" s="16">
        <f>((1-$E$4/60)*$E$5+$D$7*$D$6/1000)/((1-$F$8/10)*$F$9+1)</f>
        <v>0.50769230769230766</v>
      </c>
    </row>
    <row r="18" spans="1:16" x14ac:dyDescent="0.25">
      <c r="A18" s="11">
        <v>200</v>
      </c>
      <c r="B18" s="10">
        <v>0</v>
      </c>
      <c r="C18" s="10">
        <v>5</v>
      </c>
      <c r="D18" s="16">
        <f>((1-$B$4/60)*$B$5+$D$7*$D$6/1000)/((1-$G$8/10)*$G$9+1)</f>
        <v>0.73333333333333339</v>
      </c>
      <c r="E18" s="14">
        <v>200</v>
      </c>
      <c r="F18" s="10">
        <v>6</v>
      </c>
      <c r="G18" s="10">
        <v>5</v>
      </c>
      <c r="H18" s="16">
        <f>((1-$C$4/60)*$C$5+$D$7*$D$6/1000)/((1-$G$8/10)*$G$9+1)</f>
        <v>0.66666666666666663</v>
      </c>
      <c r="I18" s="14">
        <v>200</v>
      </c>
      <c r="J18" s="10">
        <v>12</v>
      </c>
      <c r="K18" s="10">
        <v>5</v>
      </c>
      <c r="L18" s="16">
        <f>((1-$D$4/60)*$D$5+$D$7*$D$6/1000)/((1-$G$8/10)*$G$9+1)</f>
        <v>0.4933333333333334</v>
      </c>
      <c r="M18" s="14">
        <v>200</v>
      </c>
      <c r="N18" s="10">
        <v>18</v>
      </c>
      <c r="O18" s="10">
        <v>5</v>
      </c>
      <c r="P18" s="16">
        <f>((1-$E$4/60)*$E$5+$D$7*$D$6/1000)/((1-$G$8/10)*$G$9+1)</f>
        <v>0.43999999999999995</v>
      </c>
    </row>
    <row r="19" spans="1:16" x14ac:dyDescent="0.25">
      <c r="A19" s="11">
        <v>200</v>
      </c>
      <c r="B19" s="10">
        <v>0</v>
      </c>
      <c r="C19" s="10">
        <v>6</v>
      </c>
      <c r="D19" s="16">
        <f>((1-$B$4/60)*$B$5+$D$7*$D$6/1000)/((1-$H$8/10)*$H$9+1)</f>
        <v>0.91666666666666674</v>
      </c>
      <c r="E19" s="14">
        <v>200</v>
      </c>
      <c r="F19" s="10">
        <v>6</v>
      </c>
      <c r="G19" s="10">
        <v>6</v>
      </c>
      <c r="H19" s="16">
        <f>((1-$C$4/60)*$C$5+$D$7*$D$6/1000)/((1-$H$8/10)*$H$9+1)</f>
        <v>0.83333333333333337</v>
      </c>
      <c r="I19" s="14">
        <v>200</v>
      </c>
      <c r="J19" s="10">
        <v>12</v>
      </c>
      <c r="K19" s="10">
        <v>6</v>
      </c>
      <c r="L19" s="16">
        <f>((1-$D$4/60)*$D$5+$D$7*$D$6/1000)/((1-$H$8/10)*$H$9+1)</f>
        <v>0.61666666666666681</v>
      </c>
      <c r="M19" s="14">
        <v>200</v>
      </c>
      <c r="N19" s="10">
        <v>18</v>
      </c>
      <c r="O19" s="10">
        <v>6</v>
      </c>
      <c r="P19" s="16">
        <f>((1-$E$4/60)*$E$5+$D$7*$D$6/1000)/((1-$H$8/10)*$H$9+1)</f>
        <v>0.54999999999999993</v>
      </c>
    </row>
    <row r="20" spans="1:16" x14ac:dyDescent="0.25">
      <c r="A20" s="11">
        <v>200</v>
      </c>
      <c r="B20" s="10">
        <v>0</v>
      </c>
      <c r="C20" s="10">
        <v>7</v>
      </c>
      <c r="D20" s="16">
        <f>((1-$B$4/60)*$B$5+$D$7*$D$6/1000)/((1-$I$8/10)*$I$9+1)</f>
        <v>0.84615384615384615</v>
      </c>
      <c r="E20" s="14">
        <v>200</v>
      </c>
      <c r="F20" s="10">
        <v>6</v>
      </c>
      <c r="G20" s="10">
        <v>7</v>
      </c>
      <c r="H20" s="16">
        <f>((1-$C$4/60)*$C$5+$D$7*$D$6/1000)/((1-$I$8/10)*$I$9+1)</f>
        <v>0.76923076923076916</v>
      </c>
      <c r="I20" s="14">
        <v>200</v>
      </c>
      <c r="J20" s="10">
        <v>12</v>
      </c>
      <c r="K20" s="10">
        <v>7</v>
      </c>
      <c r="L20" s="16">
        <f>((1-$D$4/60)*$D$5+$D$7*$D$6/1000)/((1-$I$8/10)*$I$9+1)</f>
        <v>0.56923076923076932</v>
      </c>
      <c r="M20" s="14">
        <v>200</v>
      </c>
      <c r="N20" s="10">
        <v>18</v>
      </c>
      <c r="O20" s="10">
        <v>7</v>
      </c>
      <c r="P20" s="16">
        <f>((1-$E$4/60)*$E$5+$D$7*$D$6/1000)/((1-$I$8/10)*$I$9+1)</f>
        <v>0.50769230769230766</v>
      </c>
    </row>
    <row r="21" spans="1:16" x14ac:dyDescent="0.25">
      <c r="A21" s="11">
        <v>200</v>
      </c>
      <c r="B21" s="10">
        <v>0</v>
      </c>
      <c r="C21" s="10">
        <v>8</v>
      </c>
      <c r="D21" s="16">
        <f>((1-$B$4/60)*$B$5+$D$7*$D$6/1000)/((1-$J$8/10)*$J$9+1)</f>
        <v>1</v>
      </c>
      <c r="E21" s="14">
        <v>200</v>
      </c>
      <c r="F21" s="10">
        <v>6</v>
      </c>
      <c r="G21" s="10">
        <v>8</v>
      </c>
      <c r="H21" s="16">
        <f>((1-$C$4/60)*$C$5+$D$7*$D$6/1000)/((1-$J$8/10)*$J$9+1)</f>
        <v>0.90909090909090906</v>
      </c>
      <c r="I21" s="14">
        <v>200</v>
      </c>
      <c r="J21" s="10">
        <v>12</v>
      </c>
      <c r="K21" s="10">
        <v>8</v>
      </c>
      <c r="L21" s="16">
        <f>((1-$D$4/60)*$D$5+$D$7*$D$6/1000)/((1-$J$8/10)*$J$9+1)</f>
        <v>0.67272727272727273</v>
      </c>
      <c r="M21" s="14">
        <v>200</v>
      </c>
      <c r="N21" s="10">
        <v>18</v>
      </c>
      <c r="O21" s="10">
        <v>8</v>
      </c>
      <c r="P21" s="16">
        <f>((1-$E$4/60)*$E$5+$D$7*$D$6/1000)/((1-$J$8/10)*$J$9+1)</f>
        <v>0.59999999999999987</v>
      </c>
    </row>
    <row r="22" spans="1:16" x14ac:dyDescent="0.25">
      <c r="A22" s="11">
        <v>200</v>
      </c>
      <c r="B22" s="10">
        <v>0</v>
      </c>
      <c r="C22" s="10">
        <v>9</v>
      </c>
      <c r="D22" s="16">
        <f>((1-$B$4/60)*$B$5+$D$7*$D$6/1000)/((1-$K$8/10)*$K$9+1)</f>
        <v>1</v>
      </c>
      <c r="E22" s="14">
        <v>200</v>
      </c>
      <c r="F22" s="10">
        <v>6</v>
      </c>
      <c r="G22" s="10">
        <v>9</v>
      </c>
      <c r="H22" s="16">
        <f>((1-$C$4/60)*$C$5+$D$7*$D$6/1000)/((1-$K$8/10)*$K$9+1)</f>
        <v>0.90909090909090906</v>
      </c>
      <c r="I22" s="14">
        <v>200</v>
      </c>
      <c r="J22" s="10">
        <v>12</v>
      </c>
      <c r="K22" s="10">
        <v>9</v>
      </c>
      <c r="L22" s="16">
        <f>((1-$D$4/60)*$D$5+$D$7*$D$6/1000)/((1-$K$8/10)*$K$9+1)</f>
        <v>0.67272727272727273</v>
      </c>
      <c r="M22" s="14">
        <v>200</v>
      </c>
      <c r="N22" s="10">
        <v>18</v>
      </c>
      <c r="O22" s="10">
        <v>9</v>
      </c>
      <c r="P22" s="16">
        <f>((1-$E$4/60)*$E$5+$D$7*$D$6/1000)/((1-$K$8/10)*$K$9+1)</f>
        <v>0.59999999999999987</v>
      </c>
    </row>
    <row r="23" spans="1:16" x14ac:dyDescent="0.25">
      <c r="A23" s="11">
        <v>200</v>
      </c>
      <c r="B23" s="10">
        <v>0</v>
      </c>
      <c r="C23" s="10">
        <v>10</v>
      </c>
      <c r="D23" s="16">
        <f>((1-$B$4/60)*$B$5+$D$7*$D$6/1000)/((1-$L$8/10)*$L$9+1)-1</f>
        <v>0.10000000000000009</v>
      </c>
      <c r="E23" s="14">
        <v>200</v>
      </c>
      <c r="F23" s="10">
        <v>6</v>
      </c>
      <c r="G23" s="10">
        <v>10</v>
      </c>
      <c r="H23" s="16">
        <f>((1-$C$4/60)*$C$5+$D$7*$D$6/1000)/((1-$L$8/10)*$L$9+1)</f>
        <v>1</v>
      </c>
      <c r="I23" s="14">
        <v>200</v>
      </c>
      <c r="J23" s="10">
        <v>12</v>
      </c>
      <c r="K23" s="10">
        <v>10</v>
      </c>
      <c r="L23" s="16">
        <f>((1-$D$4/60)*$D$5+$D$7*$D$6/1000)/((1-$L$8/10)*$L$9+1)</f>
        <v>0.7400000000000001</v>
      </c>
      <c r="M23" s="14">
        <v>200</v>
      </c>
      <c r="N23" s="10">
        <v>18</v>
      </c>
      <c r="O23" s="10">
        <v>10</v>
      </c>
      <c r="P23" s="16">
        <f>((1-$E$4/60)*$E$5+$D$7*$D$6/1000)/((1-$L$8/10)*$L$9+1)</f>
        <v>0.65999999999999992</v>
      </c>
    </row>
    <row r="26" spans="1:16" x14ac:dyDescent="0.25">
      <c r="A26" s="5" t="s">
        <v>3</v>
      </c>
      <c r="B26" s="5" t="s">
        <v>1</v>
      </c>
      <c r="C26" s="5" t="s">
        <v>5</v>
      </c>
      <c r="D26" s="15" t="s">
        <v>7</v>
      </c>
      <c r="E26" s="13" t="s">
        <v>3</v>
      </c>
      <c r="F26" s="5" t="s">
        <v>1</v>
      </c>
      <c r="G26" s="5" t="s">
        <v>5</v>
      </c>
      <c r="H26" s="15" t="s">
        <v>7</v>
      </c>
      <c r="I26" s="13" t="s">
        <v>3</v>
      </c>
      <c r="J26" s="5" t="s">
        <v>1</v>
      </c>
      <c r="K26" s="5" t="s">
        <v>5</v>
      </c>
      <c r="L26" s="15" t="s">
        <v>7</v>
      </c>
      <c r="M26" s="13" t="s">
        <v>3</v>
      </c>
      <c r="N26" s="5" t="s">
        <v>1</v>
      </c>
      <c r="O26" s="5" t="s">
        <v>5</v>
      </c>
      <c r="P26" s="5" t="s">
        <v>7</v>
      </c>
    </row>
    <row r="27" spans="1:16" x14ac:dyDescent="0.25">
      <c r="A27" s="14">
        <v>200</v>
      </c>
      <c r="B27" s="10">
        <v>24</v>
      </c>
      <c r="C27" s="10">
        <v>0</v>
      </c>
      <c r="D27" s="16">
        <f>((1-$F$4/60)*$F$5+$D$7*$D$6/1000)/((1-$B$8/10)*$B$9+1)</f>
        <v>0.22999999999999998</v>
      </c>
      <c r="E27" s="14">
        <v>200</v>
      </c>
      <c r="F27" s="10">
        <v>30</v>
      </c>
      <c r="G27" s="10">
        <v>0</v>
      </c>
      <c r="H27" s="16">
        <f>((1-$G$4/60)*$G$5+$D$7*$D$6/1000)/((1-$B$8/10)*$B$9+1)</f>
        <v>0.3</v>
      </c>
      <c r="I27" s="14">
        <v>200</v>
      </c>
      <c r="J27" s="10">
        <v>36</v>
      </c>
      <c r="K27" s="10">
        <v>0</v>
      </c>
      <c r="L27" s="16">
        <f>((1-$H$4/60)*$H$5+$D$7*$D$6/1000)/((1-$B$8/10)*$B$9+1)</f>
        <v>0.16999999999999998</v>
      </c>
      <c r="M27" s="14">
        <v>200</v>
      </c>
      <c r="N27" s="10">
        <v>42</v>
      </c>
      <c r="O27" s="10">
        <v>0</v>
      </c>
      <c r="P27" s="16">
        <f>((1-$I$4/60)*$I$5+$D$7*$D$6/1000)/((1-$B$8/10)*$B$9+1)</f>
        <v>0.17000000000000004</v>
      </c>
    </row>
    <row r="28" spans="1:16" x14ac:dyDescent="0.25">
      <c r="A28" s="14">
        <v>200</v>
      </c>
      <c r="B28" s="10">
        <v>24</v>
      </c>
      <c r="C28" s="10">
        <v>1</v>
      </c>
      <c r="D28" s="16">
        <f>((1-$F$4/60)*$F$5+$D$7*$D$6/1000)/((1-$C$8/10)*$C$9+1)</f>
        <v>0.24210526315789474</v>
      </c>
      <c r="E28" s="14">
        <v>200</v>
      </c>
      <c r="F28" s="10">
        <v>30</v>
      </c>
      <c r="G28" s="10">
        <v>1</v>
      </c>
      <c r="H28" s="16">
        <f>((1-$G$4/60)*$G$5+$D$7*$D$6/1000)/((1-$C$8/10)*$C$9+1)</f>
        <v>0.31578947368421051</v>
      </c>
      <c r="I28" s="14">
        <v>200</v>
      </c>
      <c r="J28" s="10">
        <v>36</v>
      </c>
      <c r="K28" s="10">
        <v>1</v>
      </c>
      <c r="L28" s="16">
        <f>((1-$H$4/60)*$H$5+$D$7*$D$6/1000)/((1-$C$8/10)*$C$9+1)</f>
        <v>0.17894736842105263</v>
      </c>
      <c r="M28" s="14">
        <v>200</v>
      </c>
      <c r="N28" s="10">
        <v>42</v>
      </c>
      <c r="O28" s="10">
        <v>1</v>
      </c>
      <c r="P28" s="16">
        <f>((1-$I$4/60)*$I$5+$D$7*$D$6/1000)/((1-$C$8/10)*$C$9+1)</f>
        <v>0.17894736842105269</v>
      </c>
    </row>
    <row r="29" spans="1:16" x14ac:dyDescent="0.25">
      <c r="A29" s="14">
        <v>200</v>
      </c>
      <c r="B29" s="10">
        <v>24</v>
      </c>
      <c r="C29" s="10">
        <v>2</v>
      </c>
      <c r="D29" s="16">
        <f>((1-$F$4/60)*$F$5+$D$7*$D$6/1000)/((1-$D$8/10)*$D$9+1)</f>
        <v>0.32857142857142857</v>
      </c>
      <c r="E29" s="14">
        <v>200</v>
      </c>
      <c r="F29" s="10">
        <v>30</v>
      </c>
      <c r="G29" s="10">
        <v>2</v>
      </c>
      <c r="H29" s="16">
        <f>((1-$G$4/60)*$G$5+$D$7*$D$6/1000)/((1-$D$8/10)*$D$9+1)</f>
        <v>0.4285714285714286</v>
      </c>
      <c r="I29" s="14">
        <v>200</v>
      </c>
      <c r="J29" s="10">
        <v>36</v>
      </c>
      <c r="K29" s="10">
        <v>2</v>
      </c>
      <c r="L29" s="16">
        <f>((1-$H$4/60)*$H$5+$D$7*$D$6/1000)/((1-$D$8/10)*$D$9+1)</f>
        <v>0.24285714285714285</v>
      </c>
      <c r="M29" s="14">
        <v>200</v>
      </c>
      <c r="N29" s="10">
        <v>42</v>
      </c>
      <c r="O29" s="10">
        <v>2</v>
      </c>
      <c r="P29" s="16">
        <f>((1-$I$4/60)*$I$5+$D$7*$D$6/1000)/((1-$D$8/10)*$D$9+1)</f>
        <v>0.24285714285714294</v>
      </c>
    </row>
    <row r="30" spans="1:16" x14ac:dyDescent="0.25">
      <c r="A30" s="14">
        <v>200</v>
      </c>
      <c r="B30" s="10">
        <v>24</v>
      </c>
      <c r="C30" s="10">
        <v>3</v>
      </c>
      <c r="D30" s="16">
        <f>((1-$F$4/60)*$F$5+$D$7*$D$6/1000)/((1-$E$8/10)*$E$9+1)</f>
        <v>0.27058823529411763</v>
      </c>
      <c r="E30" s="14">
        <v>200</v>
      </c>
      <c r="F30" s="10">
        <v>30</v>
      </c>
      <c r="G30" s="10">
        <v>3</v>
      </c>
      <c r="H30" s="16">
        <f>((1-$G$4/60)*$G$5+$D$7*$D$6/1000)/((1-$E$8/10)*$E$9+1)</f>
        <v>0.35294117647058826</v>
      </c>
      <c r="I30" s="14">
        <v>200</v>
      </c>
      <c r="J30" s="10">
        <v>36</v>
      </c>
      <c r="K30" s="10">
        <v>3</v>
      </c>
      <c r="L30" s="16">
        <f>((1-$H$4/60)*$H$5+$D$7*$D$6/1000)/((1-$E$8/10)*$E$9+1)</f>
        <v>0.19999999999999998</v>
      </c>
      <c r="M30" s="14">
        <v>200</v>
      </c>
      <c r="N30" s="10">
        <v>42</v>
      </c>
      <c r="O30" s="10">
        <v>3</v>
      </c>
      <c r="P30" s="16">
        <f>((1-$I$4/60)*$I$5+$D$7*$D$6/1000)/((1-$E$8/10)*$E$9+1)</f>
        <v>0.20000000000000004</v>
      </c>
    </row>
    <row r="31" spans="1:16" x14ac:dyDescent="0.25">
      <c r="A31" s="14">
        <v>200</v>
      </c>
      <c r="B31" s="10">
        <v>24</v>
      </c>
      <c r="C31" s="10">
        <v>4</v>
      </c>
      <c r="D31" s="16">
        <f>((1-$F$4/60)*$F$5+$D$7*$D$6/1000)/((1-$F$8/10)*$F$9+1)</f>
        <v>0.35384615384615381</v>
      </c>
      <c r="E31" s="14">
        <v>200</v>
      </c>
      <c r="F31" s="10">
        <v>30</v>
      </c>
      <c r="G31" s="10">
        <v>4</v>
      </c>
      <c r="H31" s="16">
        <f>((1-$G$4/60)*$G$5+$D$7*$D$6/1000)/((1-$F$8/10)*$F$9+1)</f>
        <v>0.46153846153846151</v>
      </c>
      <c r="I31" s="14">
        <v>200</v>
      </c>
      <c r="J31" s="10">
        <v>36</v>
      </c>
      <c r="K31" s="10">
        <v>4</v>
      </c>
      <c r="L31" s="16">
        <f>((1-$H$4/60)*$H$5+$D$7*$D$6/1000)/((1-$F$8/10)*$F$9+1)</f>
        <v>0.2615384615384615</v>
      </c>
      <c r="M31" s="14">
        <v>200</v>
      </c>
      <c r="N31" s="10">
        <v>42</v>
      </c>
      <c r="O31" s="10">
        <v>4</v>
      </c>
      <c r="P31" s="16">
        <f>((1-$I$4/60)*$I$5+$D$7*$D$6/1000)/((1-$F$8/10)*$F$9+1)</f>
        <v>0.26153846153846161</v>
      </c>
    </row>
    <row r="32" spans="1:16" x14ac:dyDescent="0.25">
      <c r="A32" s="14">
        <v>200</v>
      </c>
      <c r="B32" s="10">
        <v>24</v>
      </c>
      <c r="C32" s="10">
        <v>5</v>
      </c>
      <c r="D32" s="16">
        <f>((1-$F$4/60)*$F$5+$D$7*$D$6/1000)/((1-$G$8/10)*$G$9+1)</f>
        <v>0.30666666666666664</v>
      </c>
      <c r="E32" s="14">
        <v>200</v>
      </c>
      <c r="F32" s="10">
        <v>30</v>
      </c>
      <c r="G32" s="10">
        <v>5</v>
      </c>
      <c r="H32" s="16">
        <f>((1-$G$4/60)*$G$5+$D$7*$D$6/1000)/((1-$G$8/10)*$G$9+1)</f>
        <v>0.39999999999999997</v>
      </c>
      <c r="I32" s="14">
        <v>200</v>
      </c>
      <c r="J32" s="10">
        <v>36</v>
      </c>
      <c r="K32" s="10">
        <v>5</v>
      </c>
      <c r="L32" s="16">
        <f>((1-$H$4/60)*$H$5+$D$7*$D$6/1000)/((1-$G$8/10)*$G$9+1)</f>
        <v>0.22666666666666666</v>
      </c>
      <c r="M32" s="14">
        <v>200</v>
      </c>
      <c r="N32" s="10">
        <v>42</v>
      </c>
      <c r="O32" s="10">
        <v>5</v>
      </c>
      <c r="P32" s="16">
        <f>((1-$I$4/60)*$I$5+$D$7*$D$6/1000)/((1-$G$8/10)*$G$9+1)</f>
        <v>0.22666666666666671</v>
      </c>
    </row>
    <row r="33" spans="1:25" x14ac:dyDescent="0.25">
      <c r="A33" s="14">
        <v>200</v>
      </c>
      <c r="B33" s="10">
        <v>24</v>
      </c>
      <c r="C33" s="10">
        <v>6</v>
      </c>
      <c r="D33" s="16">
        <f>((1-$F$4/60)*$F$5+$D$7*$D$6/1000)/((1-$H$8/10)*$H$9+1)</f>
        <v>0.3833333333333333</v>
      </c>
      <c r="E33" s="14">
        <v>200</v>
      </c>
      <c r="F33" s="10">
        <v>30</v>
      </c>
      <c r="G33" s="10">
        <v>6</v>
      </c>
      <c r="H33" s="16">
        <f>((1-$G$4/60)*$G$5+$D$7*$D$6/1000)/((1-$H$8/10)*$H$9+1)</f>
        <v>0.5</v>
      </c>
      <c r="I33" s="14">
        <v>200</v>
      </c>
      <c r="J33" s="10">
        <v>36</v>
      </c>
      <c r="K33" s="10">
        <v>6</v>
      </c>
      <c r="L33" s="16">
        <f>((1-$H$4/60)*$H$5+$D$7*$D$6/1000)/((1-$H$8/10)*$H$9+1)</f>
        <v>0.28333333333333333</v>
      </c>
      <c r="M33" s="14">
        <v>200</v>
      </c>
      <c r="N33" s="10">
        <v>42</v>
      </c>
      <c r="O33" s="10">
        <v>6</v>
      </c>
      <c r="P33" s="16">
        <f>((1-$I$4/60)*$I$5+$D$7*$D$6/1000)/((1-$H$8/10)*$H$9+1)</f>
        <v>0.28333333333333344</v>
      </c>
    </row>
    <row r="34" spans="1:25" x14ac:dyDescent="0.25">
      <c r="A34" s="14">
        <v>200</v>
      </c>
      <c r="B34" s="10">
        <v>24</v>
      </c>
      <c r="C34" s="10">
        <v>7</v>
      </c>
      <c r="D34" s="16">
        <f>((1-$F$4/60)*$F$5+$D$7*$D$6/1000)/((1-$I$8/10)*$I$9+1)</f>
        <v>0.35384615384615381</v>
      </c>
      <c r="E34" s="14">
        <v>200</v>
      </c>
      <c r="F34" s="10">
        <v>30</v>
      </c>
      <c r="G34" s="10">
        <v>7</v>
      </c>
      <c r="H34" s="16">
        <f>((1-$G$4/60)*$G$5+$D$7*$D$6/1000)/((1-$I$8/10)*$I$9+1)</f>
        <v>0.46153846153846151</v>
      </c>
      <c r="I34" s="14">
        <v>200</v>
      </c>
      <c r="J34" s="10">
        <v>36</v>
      </c>
      <c r="K34" s="10">
        <v>7</v>
      </c>
      <c r="L34" s="16">
        <f>((1-$H$4/60)*$H$5+$D$7*$D$6/1000)/((1-$I$8/10)*$I$9+1)</f>
        <v>0.2615384615384615</v>
      </c>
      <c r="M34" s="14">
        <v>200</v>
      </c>
      <c r="N34" s="10">
        <v>42</v>
      </c>
      <c r="O34" s="10">
        <v>7</v>
      </c>
      <c r="P34" s="16">
        <f>((1-$I$4/60)*$I$5+$D$7*$D$6/1000)/((1-$I$8/10)*$I$9+1)</f>
        <v>0.26153846153846161</v>
      </c>
    </row>
    <row r="35" spans="1:25" x14ac:dyDescent="0.25">
      <c r="A35" s="14">
        <v>200</v>
      </c>
      <c r="B35" s="10">
        <v>24</v>
      </c>
      <c r="C35" s="10">
        <v>8</v>
      </c>
      <c r="D35" s="16">
        <f>((1-$F$4/60)*$F$5+$D$7*$D$6/1000)/((1-$J$8/10)*$J$9+1)</f>
        <v>0.4181818181818181</v>
      </c>
      <c r="E35" s="14">
        <v>200</v>
      </c>
      <c r="F35" s="10">
        <v>30</v>
      </c>
      <c r="G35" s="10">
        <v>8</v>
      </c>
      <c r="H35" s="16">
        <f>((1-$G$4/60)*$G$5+$D$7*$D$6/1000)/((1-$J$8/10)*$J$9+1)</f>
        <v>0.54545454545454541</v>
      </c>
      <c r="I35" s="14">
        <v>200</v>
      </c>
      <c r="J35" s="10">
        <v>36</v>
      </c>
      <c r="K35" s="10">
        <v>8</v>
      </c>
      <c r="L35" s="16">
        <f>((1-$H$4/60)*$H$5+$D$7*$D$6/1000)/((1-$J$8/10)*$J$9+1)</f>
        <v>0.30909090909090903</v>
      </c>
      <c r="M35" s="14">
        <v>200</v>
      </c>
      <c r="N35" s="10">
        <v>42</v>
      </c>
      <c r="O35" s="10">
        <v>8</v>
      </c>
      <c r="P35" s="16">
        <f>((1-$I$4/60)*$I$5+$D$7*$D$6/1000)/((1-$J$8/10)*$J$9+1)</f>
        <v>0.30909090909090914</v>
      </c>
    </row>
    <row r="36" spans="1:25" x14ac:dyDescent="0.25">
      <c r="A36" s="14">
        <v>200</v>
      </c>
      <c r="B36" s="10">
        <v>24</v>
      </c>
      <c r="C36" s="10">
        <v>9</v>
      </c>
      <c r="D36" s="16">
        <f>((1-$F$4/60)*$F$5+$D$7*$D$6/1000)/((1-$K$8/10)*$K$9+1)</f>
        <v>0.4181818181818181</v>
      </c>
      <c r="E36" s="14">
        <v>200</v>
      </c>
      <c r="F36" s="10">
        <v>30</v>
      </c>
      <c r="G36" s="10">
        <v>9</v>
      </c>
      <c r="H36" s="16">
        <f>((1-$G$4/60)*$G$5+$D$7*$D$6/1000)/((1-$K$8/10)*$K$9+1)</f>
        <v>0.54545454545454541</v>
      </c>
      <c r="I36" s="14">
        <v>200</v>
      </c>
      <c r="J36" s="10">
        <v>36</v>
      </c>
      <c r="K36" s="10">
        <v>9</v>
      </c>
      <c r="L36" s="16">
        <f>((1-$H$4/60)*$H$5+$D$7*$D$6/1000)/((1-$K$8/10)*$K$9+1)</f>
        <v>0.30909090909090903</v>
      </c>
      <c r="M36" s="14">
        <v>200</v>
      </c>
      <c r="N36" s="10">
        <v>42</v>
      </c>
      <c r="O36" s="10">
        <v>9</v>
      </c>
      <c r="P36" s="16">
        <f>((1-$I$4/60)*$I$5+$D$7*$D$6/1000)/((1-$K$8/10)*$K$9+1)</f>
        <v>0.30909090909090914</v>
      </c>
    </row>
    <row r="37" spans="1:25" x14ac:dyDescent="0.25">
      <c r="A37" s="14">
        <v>200</v>
      </c>
      <c r="B37" s="10">
        <v>24</v>
      </c>
      <c r="C37" s="10">
        <v>10</v>
      </c>
      <c r="D37" s="16">
        <f>((1-$F$4/60)*$F$5+$D$7*$D$6/1000)/((1-$L$8/10)*$L$9+1)</f>
        <v>0.45999999999999996</v>
      </c>
      <c r="E37" s="14">
        <v>200</v>
      </c>
      <c r="F37" s="10">
        <v>30</v>
      </c>
      <c r="G37" s="10">
        <v>10</v>
      </c>
      <c r="H37" s="16">
        <f>((1-$G$4/60)*$G$5+$D$7*$D$6/1000)/((1-$L$8/10)*$L$9+1)</f>
        <v>0.6</v>
      </c>
      <c r="I37" s="14">
        <v>200</v>
      </c>
      <c r="J37" s="10">
        <v>36</v>
      </c>
      <c r="K37" s="10">
        <v>10</v>
      </c>
      <c r="L37" s="16">
        <f>((1-$H$4/60)*$H$5+$D$7*$D$6/1000)/((1-$L$8/10)*$L$9+1)</f>
        <v>0.33999999999999997</v>
      </c>
      <c r="M37" s="14">
        <v>200</v>
      </c>
      <c r="N37" s="10">
        <v>42</v>
      </c>
      <c r="O37" s="10">
        <v>10</v>
      </c>
      <c r="P37" s="16">
        <f>((1-$I$4/60)*$I$5+$D$7*$D$6/1000)/((1-$L$8/10)*$L$9+1)</f>
        <v>0.34000000000000008</v>
      </c>
    </row>
    <row r="40" spans="1:25" x14ac:dyDescent="0.25">
      <c r="A40" s="5" t="s">
        <v>3</v>
      </c>
      <c r="B40" s="5" t="s">
        <v>1</v>
      </c>
      <c r="C40" s="5" t="s">
        <v>5</v>
      </c>
      <c r="D40" s="15" t="s">
        <v>7</v>
      </c>
      <c r="E40" s="13" t="s">
        <v>3</v>
      </c>
      <c r="F40" s="5" t="s">
        <v>1</v>
      </c>
      <c r="G40" s="5" t="s">
        <v>5</v>
      </c>
      <c r="H40" s="15" t="s">
        <v>7</v>
      </c>
      <c r="I40" s="13" t="s">
        <v>3</v>
      </c>
      <c r="J40" s="5" t="s">
        <v>1</v>
      </c>
      <c r="K40" s="5" t="s">
        <v>5</v>
      </c>
      <c r="L40" s="5" t="s">
        <v>7</v>
      </c>
      <c r="N40" s="20" t="s">
        <v>10</v>
      </c>
      <c r="O40" s="23" t="s">
        <v>1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 x14ac:dyDescent="0.25">
      <c r="A41" s="14">
        <v>200</v>
      </c>
      <c r="B41" s="10">
        <v>48</v>
      </c>
      <c r="C41" s="10">
        <v>0</v>
      </c>
      <c r="D41" s="16">
        <f>((1-$J$4/60)*$J$5+$D$7*$D$6/1000)/((1-$B$8/10)*$B$9+1)</f>
        <v>0.13</v>
      </c>
      <c r="E41" s="14">
        <v>200</v>
      </c>
      <c r="F41" s="10">
        <v>54</v>
      </c>
      <c r="G41" s="10">
        <v>0</v>
      </c>
      <c r="H41" s="16">
        <f>((1-$K$4/60)*$K$5+$D$7*$D$6/1000)/((1-$B$8/10)*$B$9+1)</f>
        <v>9.9999999999999992E-2</v>
      </c>
      <c r="I41" s="14">
        <v>200</v>
      </c>
      <c r="J41" s="10">
        <v>60</v>
      </c>
      <c r="K41" s="10">
        <v>0</v>
      </c>
      <c r="L41" s="16">
        <f>((1-$L$4/60)*$L$5+$D$7*$D$6/1000)/((1-$B$8/10)*$B$9+1)</f>
        <v>0.05</v>
      </c>
      <c r="N41" s="17" t="s">
        <v>5</v>
      </c>
      <c r="O41" s="17">
        <v>0</v>
      </c>
      <c r="P41" s="17">
        <v>6</v>
      </c>
      <c r="Q41" s="17">
        <v>12</v>
      </c>
      <c r="R41" s="17">
        <v>18</v>
      </c>
      <c r="S41" s="17">
        <v>24</v>
      </c>
      <c r="T41" s="17">
        <v>30</v>
      </c>
      <c r="U41" s="17">
        <v>36</v>
      </c>
      <c r="V41" s="17">
        <v>42</v>
      </c>
      <c r="W41" s="17">
        <v>48</v>
      </c>
      <c r="X41" s="17">
        <v>54</v>
      </c>
      <c r="Y41" s="17">
        <v>60</v>
      </c>
    </row>
    <row r="42" spans="1:25" x14ac:dyDescent="0.25">
      <c r="A42" s="14">
        <v>200</v>
      </c>
      <c r="B42" s="10">
        <v>48</v>
      </c>
      <c r="C42" s="10">
        <v>1</v>
      </c>
      <c r="D42" s="16">
        <f>((1-$J$4/60)*$J$5+$D$7*$D$6/1000)/((1-$C$8/10)*$C$9+1)</f>
        <v>0.1368421052631579</v>
      </c>
      <c r="E42" s="14">
        <v>200</v>
      </c>
      <c r="F42" s="10">
        <v>54</v>
      </c>
      <c r="G42" s="10">
        <v>1</v>
      </c>
      <c r="H42" s="16">
        <f>((1-$K$4/60)*$K$5+$D$7*$D$6/1000)/((1-$C$8/10)*$C$9+1)</f>
        <v>0.10526315789473684</v>
      </c>
      <c r="I42" s="14">
        <v>200</v>
      </c>
      <c r="J42" s="10">
        <v>60</v>
      </c>
      <c r="K42" s="10">
        <v>1</v>
      </c>
      <c r="L42" s="16">
        <f>((1-$L$4/60)*$L$5+$D$7*$D$6/1000)/((1-$C$8/10)*$C$9+1)</f>
        <v>5.2631578947368425E-2</v>
      </c>
      <c r="N42" s="17">
        <v>0</v>
      </c>
      <c r="O42" s="19">
        <f>C13*D13</f>
        <v>0</v>
      </c>
      <c r="P42" s="19">
        <f>G13*H13</f>
        <v>0</v>
      </c>
      <c r="Q42" s="19">
        <f>K13*L13</f>
        <v>0</v>
      </c>
      <c r="R42" s="11">
        <f>O13*P13</f>
        <v>0</v>
      </c>
      <c r="S42" s="11">
        <f>C27*D27</f>
        <v>0</v>
      </c>
      <c r="T42" s="11">
        <f>G27*H27</f>
        <v>0</v>
      </c>
      <c r="U42" s="11">
        <f>K27*L27</f>
        <v>0</v>
      </c>
      <c r="V42" s="11">
        <f>O27*P27</f>
        <v>0</v>
      </c>
      <c r="W42" s="11">
        <f>C41*D41</f>
        <v>0</v>
      </c>
      <c r="X42" s="11">
        <f>G41*H41</f>
        <v>0</v>
      </c>
      <c r="Y42" s="11">
        <f>K41*L41</f>
        <v>0</v>
      </c>
    </row>
    <row r="43" spans="1:25" x14ac:dyDescent="0.25">
      <c r="A43" s="14">
        <v>200</v>
      </c>
      <c r="B43" s="10">
        <v>48</v>
      </c>
      <c r="C43" s="10">
        <v>2</v>
      </c>
      <c r="D43" s="16">
        <f>((1-$J$4/60)*$J$5+$D$7*$D$6/1000)/((1-$D$8/10)*$D$9+1)</f>
        <v>0.18571428571428572</v>
      </c>
      <c r="E43" s="14">
        <v>200</v>
      </c>
      <c r="F43" s="10">
        <v>54</v>
      </c>
      <c r="G43" s="10">
        <v>2</v>
      </c>
      <c r="H43" s="16">
        <f>((1-$K$4/60)*$K$5+$D$7*$D$6/1000)/((1-$D$8/10)*$D$9+1)</f>
        <v>0.14285714285714285</v>
      </c>
      <c r="I43" s="14">
        <v>200</v>
      </c>
      <c r="J43" s="10">
        <v>60</v>
      </c>
      <c r="K43" s="10">
        <v>2</v>
      </c>
      <c r="L43" s="16">
        <f>((1-$L$4/60)*$L$5+$D$7*$D$6/1000)/((1-$D$8/10)*$D$9+1)</f>
        <v>7.1428571428571438E-2</v>
      </c>
      <c r="N43" s="17">
        <v>1</v>
      </c>
      <c r="O43" s="19">
        <f t="shared" ref="O43:O52" si="0">C14*D14</f>
        <v>0.57894736842105265</v>
      </c>
      <c r="P43" s="19">
        <f t="shared" ref="P43:P52" si="1">G14*H14</f>
        <v>0.52631578947368418</v>
      </c>
      <c r="Q43" s="19">
        <f t="shared" ref="Q43:Q52" si="2">K14*L14</f>
        <v>0.38947368421052636</v>
      </c>
      <c r="R43" s="11">
        <f t="shared" ref="R43:R52" si="3">O14*P14</f>
        <v>0.34736842105263155</v>
      </c>
      <c r="S43" s="11">
        <f t="shared" ref="S43:S52" si="4">C28*D28</f>
        <v>0.24210526315789474</v>
      </c>
      <c r="T43" s="11">
        <f t="shared" ref="T43:T52" si="5">G28*H28</f>
        <v>0.31578947368421051</v>
      </c>
      <c r="U43" s="11">
        <f t="shared" ref="U43:U52" si="6">K28*L28</f>
        <v>0.17894736842105263</v>
      </c>
      <c r="V43" s="11">
        <f t="shared" ref="V43:V52" si="7">O28*P28</f>
        <v>0.17894736842105269</v>
      </c>
      <c r="W43" s="11">
        <f t="shared" ref="W43:W52" si="8">C42*D42</f>
        <v>0.1368421052631579</v>
      </c>
      <c r="X43" s="11">
        <f t="shared" ref="X43:X52" si="9">G42*H42</f>
        <v>0.10526315789473684</v>
      </c>
      <c r="Y43" s="11">
        <f t="shared" ref="Y43:Y52" si="10">K42*L42</f>
        <v>5.2631578947368425E-2</v>
      </c>
    </row>
    <row r="44" spans="1:25" x14ac:dyDescent="0.25">
      <c r="A44" s="14">
        <v>200</v>
      </c>
      <c r="B44" s="10">
        <v>48</v>
      </c>
      <c r="C44" s="10">
        <v>3</v>
      </c>
      <c r="D44" s="16">
        <f>((1-$J$4/60)*$J$5+$D$7*$D$6/1000)/((1-$E$8/10)*$E$9+1)</f>
        <v>0.15294117647058825</v>
      </c>
      <c r="E44" s="14">
        <v>200</v>
      </c>
      <c r="F44" s="10">
        <v>54</v>
      </c>
      <c r="G44" s="10">
        <v>3</v>
      </c>
      <c r="H44" s="16">
        <f>((1-$K$4/60)*$K$5+$D$7*$D$6/1000)/((1-$E$8/10)*$E$9+1)</f>
        <v>0.11764705882352941</v>
      </c>
      <c r="I44" s="14">
        <v>200</v>
      </c>
      <c r="J44" s="10">
        <v>60</v>
      </c>
      <c r="K44" s="10">
        <v>3</v>
      </c>
      <c r="L44" s="16">
        <f>((1-$L$4/60)*$L$5+$D$7*$D$6/1000)/((1-$E$8/10)*$E$9+1)</f>
        <v>5.8823529411764712E-2</v>
      </c>
      <c r="N44" s="17">
        <v>2</v>
      </c>
      <c r="O44" s="19">
        <f t="shared" si="0"/>
        <v>1.5714285714285716</v>
      </c>
      <c r="P44" s="19">
        <f t="shared" si="1"/>
        <v>1.4285714285714286</v>
      </c>
      <c r="Q44" s="19">
        <f t="shared" si="2"/>
        <v>1.0571428571428574</v>
      </c>
      <c r="R44" s="11">
        <f t="shared" si="3"/>
        <v>0.94285714285714284</v>
      </c>
      <c r="S44" s="11">
        <f t="shared" si="4"/>
        <v>0.65714285714285714</v>
      </c>
      <c r="T44" s="11">
        <f t="shared" si="5"/>
        <v>0.85714285714285721</v>
      </c>
      <c r="U44" s="11">
        <f t="shared" si="6"/>
        <v>0.48571428571428571</v>
      </c>
      <c r="V44" s="11">
        <f t="shared" si="7"/>
        <v>0.48571428571428588</v>
      </c>
      <c r="W44" s="11">
        <f t="shared" si="8"/>
        <v>0.37142857142857144</v>
      </c>
      <c r="X44" s="11">
        <f t="shared" si="9"/>
        <v>0.2857142857142857</v>
      </c>
      <c r="Y44" s="11">
        <f t="shared" si="10"/>
        <v>0.14285714285714288</v>
      </c>
    </row>
    <row r="45" spans="1:25" x14ac:dyDescent="0.25">
      <c r="A45" s="14">
        <v>200</v>
      </c>
      <c r="B45" s="10">
        <v>48</v>
      </c>
      <c r="C45" s="10">
        <v>4</v>
      </c>
      <c r="D45" s="16">
        <f>((1-$J$4/60)*$J$5+$D$7*$D$6/1000)/((1-$F$8/10)*$F$9+1)</f>
        <v>0.2</v>
      </c>
      <c r="E45" s="14">
        <v>200</v>
      </c>
      <c r="F45" s="10">
        <v>54</v>
      </c>
      <c r="G45" s="10">
        <v>4</v>
      </c>
      <c r="H45" s="16">
        <f>((1-$K$4/60)*$K$5+$D$7*$D$6/1000)/((1-$F$8/10)*$F$9+1)</f>
        <v>0.15384615384615383</v>
      </c>
      <c r="I45" s="14">
        <v>200</v>
      </c>
      <c r="J45" s="10">
        <v>60</v>
      </c>
      <c r="K45" s="10">
        <v>4</v>
      </c>
      <c r="L45" s="16">
        <f>((1-$L$4/60)*$L$5+$D$7*$D$6/1000)/((1-$F$8/10)*$F$9+1)</f>
        <v>7.6923076923076927E-2</v>
      </c>
      <c r="N45" s="17">
        <v>3</v>
      </c>
      <c r="O45" s="19">
        <f t="shared" si="0"/>
        <v>1.9411764705882355</v>
      </c>
      <c r="P45" s="19">
        <f t="shared" si="1"/>
        <v>1.7647058823529411</v>
      </c>
      <c r="Q45" s="19">
        <f t="shared" si="2"/>
        <v>1.3058823529411767</v>
      </c>
      <c r="R45" s="11">
        <f t="shared" si="3"/>
        <v>1.164705882352941</v>
      </c>
      <c r="S45" s="11">
        <f t="shared" si="4"/>
        <v>0.81176470588235294</v>
      </c>
      <c r="T45" s="11">
        <f t="shared" si="5"/>
        <v>1.0588235294117647</v>
      </c>
      <c r="U45" s="11">
        <f t="shared" si="6"/>
        <v>0.6</v>
      </c>
      <c r="V45" s="11">
        <f t="shared" si="7"/>
        <v>0.60000000000000009</v>
      </c>
      <c r="W45" s="11">
        <f t="shared" si="8"/>
        <v>0.45882352941176474</v>
      </c>
      <c r="X45" s="11">
        <f t="shared" si="9"/>
        <v>0.3529411764705882</v>
      </c>
      <c r="Y45" s="11">
        <f t="shared" si="10"/>
        <v>0.17647058823529413</v>
      </c>
    </row>
    <row r="46" spans="1:25" x14ac:dyDescent="0.25">
      <c r="A46" s="14">
        <v>200</v>
      </c>
      <c r="B46" s="10">
        <v>48</v>
      </c>
      <c r="C46" s="10">
        <v>5</v>
      </c>
      <c r="D46" s="16">
        <f>((1-$J$4/60)*$J$5+$D$7*$D$6/1000)/((1-$G$8/10)*$G$9+1)</f>
        <v>0.17333333333333334</v>
      </c>
      <c r="E46" s="14">
        <v>200</v>
      </c>
      <c r="F46" s="10">
        <v>54</v>
      </c>
      <c r="G46" s="10">
        <v>5</v>
      </c>
      <c r="H46" s="16">
        <f>((1-$K$4/60)*$K$5+$D$7*$D$6/1000)/((1-$G$8/10)*$G$9+1)</f>
        <v>0.13333333333333333</v>
      </c>
      <c r="I46" s="14">
        <v>200</v>
      </c>
      <c r="J46" s="10">
        <v>60</v>
      </c>
      <c r="K46" s="10">
        <v>5</v>
      </c>
      <c r="L46" s="16">
        <f>((1-$L$4/60)*$L$5+$D$7*$D$6/1000)/((1-$G$8/10)*$G$9+1)</f>
        <v>6.6666666666666666E-2</v>
      </c>
      <c r="N46" s="17">
        <v>4</v>
      </c>
      <c r="O46" s="19">
        <f t="shared" si="0"/>
        <v>3.3846153846153846</v>
      </c>
      <c r="P46" s="19">
        <f t="shared" si="1"/>
        <v>3.0769230769230766</v>
      </c>
      <c r="Q46" s="19">
        <f t="shared" si="2"/>
        <v>2.2769230769230773</v>
      </c>
      <c r="R46" s="11">
        <f t="shared" si="3"/>
        <v>2.0307692307692307</v>
      </c>
      <c r="S46" s="11">
        <f t="shared" si="4"/>
        <v>1.4153846153846152</v>
      </c>
      <c r="T46" s="11">
        <f t="shared" si="5"/>
        <v>1.846153846153846</v>
      </c>
      <c r="U46" s="11">
        <f t="shared" si="6"/>
        <v>1.046153846153846</v>
      </c>
      <c r="V46" s="11">
        <f t="shared" si="7"/>
        <v>1.0461538461538464</v>
      </c>
      <c r="W46" s="11">
        <f t="shared" si="8"/>
        <v>0.8</v>
      </c>
      <c r="X46" s="11">
        <f t="shared" si="9"/>
        <v>0.61538461538461531</v>
      </c>
      <c r="Y46" s="11">
        <f t="shared" si="10"/>
        <v>0.30769230769230771</v>
      </c>
    </row>
    <row r="47" spans="1:25" x14ac:dyDescent="0.25">
      <c r="A47" s="14">
        <v>200</v>
      </c>
      <c r="B47" s="10">
        <v>48</v>
      </c>
      <c r="C47" s="10">
        <v>6</v>
      </c>
      <c r="D47" s="16">
        <f>((1-$J$4/60)*$J$5+$D$7*$D$6/1000)/((1-$H$8/10)*$H$9+1)</f>
        <v>0.21666666666666667</v>
      </c>
      <c r="E47" s="14">
        <v>200</v>
      </c>
      <c r="F47" s="10">
        <v>54</v>
      </c>
      <c r="G47" s="10">
        <v>6</v>
      </c>
      <c r="H47" s="16">
        <f>((1-$K$4/60)*$K$5+$D$7*$D$6/1000)/((1-$H$8/10)*$H$9+1)</f>
        <v>0.16666666666666666</v>
      </c>
      <c r="I47" s="14">
        <v>200</v>
      </c>
      <c r="J47" s="10">
        <v>60</v>
      </c>
      <c r="K47" s="10">
        <v>6</v>
      </c>
      <c r="L47" s="16">
        <f>((1-$L$4/60)*$L$5+$D$7*$D$6/1000)/((1-$H$8/10)*$H$9+1)</f>
        <v>8.3333333333333343E-2</v>
      </c>
      <c r="N47" s="17">
        <v>5</v>
      </c>
      <c r="O47" s="19">
        <f t="shared" si="0"/>
        <v>3.666666666666667</v>
      </c>
      <c r="P47" s="19">
        <f t="shared" si="1"/>
        <v>3.333333333333333</v>
      </c>
      <c r="Q47" s="19">
        <f t="shared" si="2"/>
        <v>2.4666666666666668</v>
      </c>
      <c r="R47" s="11">
        <f t="shared" si="3"/>
        <v>2.1999999999999997</v>
      </c>
      <c r="S47" s="11">
        <f t="shared" si="4"/>
        <v>1.5333333333333332</v>
      </c>
      <c r="T47" s="11">
        <f t="shared" si="5"/>
        <v>1.9999999999999998</v>
      </c>
      <c r="U47" s="11">
        <f t="shared" si="6"/>
        <v>1.1333333333333333</v>
      </c>
      <c r="V47" s="11">
        <f t="shared" si="7"/>
        <v>1.1333333333333335</v>
      </c>
      <c r="W47" s="11">
        <f t="shared" si="8"/>
        <v>0.8666666666666667</v>
      </c>
      <c r="X47" s="11">
        <f t="shared" si="9"/>
        <v>0.66666666666666663</v>
      </c>
      <c r="Y47" s="11">
        <f t="shared" si="10"/>
        <v>0.33333333333333331</v>
      </c>
    </row>
    <row r="48" spans="1:25" x14ac:dyDescent="0.25">
      <c r="A48" s="14">
        <v>200</v>
      </c>
      <c r="B48" s="10">
        <v>48</v>
      </c>
      <c r="C48" s="10">
        <v>7</v>
      </c>
      <c r="D48" s="16">
        <f>((1-$J$4/60)*$J$5+$D$7*$D$6/1000)/((1-$I$8/10)*$I$9+1)</f>
        <v>0.2</v>
      </c>
      <c r="E48" s="14">
        <v>200</v>
      </c>
      <c r="F48" s="10">
        <v>54</v>
      </c>
      <c r="G48" s="10">
        <v>7</v>
      </c>
      <c r="H48" s="16">
        <f>((1-$K$4/60)*$K$5+$D$7*$D$6/1000)/((1-$I$8/10)*$I$9+1)</f>
        <v>0.15384615384615383</v>
      </c>
      <c r="I48" s="14">
        <v>200</v>
      </c>
      <c r="J48" s="10">
        <v>60</v>
      </c>
      <c r="K48" s="10">
        <v>7</v>
      </c>
      <c r="L48" s="16">
        <f>((1-$L$4/60)*$L$5+$D$7*$D$6/1000)/((1-$I$8/10)*$I$9+1)</f>
        <v>7.6923076923076927E-2</v>
      </c>
      <c r="N48" s="17">
        <v>6</v>
      </c>
      <c r="O48" s="19">
        <f t="shared" si="0"/>
        <v>5.5</v>
      </c>
      <c r="P48" s="19">
        <f t="shared" si="1"/>
        <v>5</v>
      </c>
      <c r="Q48" s="19">
        <f t="shared" si="2"/>
        <v>3.7000000000000011</v>
      </c>
      <c r="R48" s="11">
        <f t="shared" si="3"/>
        <v>3.3</v>
      </c>
      <c r="S48" s="11">
        <f t="shared" si="4"/>
        <v>2.2999999999999998</v>
      </c>
      <c r="T48" s="11">
        <f t="shared" si="5"/>
        <v>3</v>
      </c>
      <c r="U48" s="11">
        <f t="shared" si="6"/>
        <v>1.7</v>
      </c>
      <c r="V48" s="11">
        <f t="shared" si="7"/>
        <v>1.7000000000000006</v>
      </c>
      <c r="W48" s="11">
        <f t="shared" si="8"/>
        <v>1.3</v>
      </c>
      <c r="X48" s="11">
        <f t="shared" si="9"/>
        <v>1</v>
      </c>
      <c r="Y48" s="11">
        <f t="shared" si="10"/>
        <v>0.5</v>
      </c>
    </row>
    <row r="49" spans="1:25" x14ac:dyDescent="0.25">
      <c r="A49" s="14">
        <v>200</v>
      </c>
      <c r="B49" s="10">
        <v>48</v>
      </c>
      <c r="C49" s="10">
        <v>8</v>
      </c>
      <c r="D49" s="16">
        <f>((1-$J$4/60)*$J$5+$D$7*$D$6/1000)/((1-$J$8/10)*$J$9+1)</f>
        <v>0.23636363636363636</v>
      </c>
      <c r="E49" s="14">
        <v>200</v>
      </c>
      <c r="F49" s="10">
        <v>54</v>
      </c>
      <c r="G49" s="10">
        <v>8</v>
      </c>
      <c r="H49" s="16">
        <f>((1-$K$4/60)*$K$5+$D$7*$D$6/1000)/((1-$J$8/10)*$J$9+1)</f>
        <v>0.1818181818181818</v>
      </c>
      <c r="I49" s="14">
        <v>200</v>
      </c>
      <c r="J49" s="10">
        <v>60</v>
      </c>
      <c r="K49" s="10">
        <v>8</v>
      </c>
      <c r="L49" s="16">
        <f>((1-$L$4/60)*$L$5+$D$7*$D$6/1000)/((1-$J$8/10)*$J$9+1)</f>
        <v>9.0909090909090912E-2</v>
      </c>
      <c r="N49" s="17">
        <v>7</v>
      </c>
      <c r="O49" s="19">
        <f t="shared" si="0"/>
        <v>5.9230769230769234</v>
      </c>
      <c r="P49" s="19">
        <f t="shared" si="1"/>
        <v>5.3846153846153841</v>
      </c>
      <c r="Q49" s="19">
        <f t="shared" si="2"/>
        <v>3.9846153846153851</v>
      </c>
      <c r="R49" s="11">
        <f t="shared" si="3"/>
        <v>3.5538461538461537</v>
      </c>
      <c r="S49" s="11">
        <f t="shared" si="4"/>
        <v>2.4769230769230766</v>
      </c>
      <c r="T49" s="11">
        <f t="shared" si="5"/>
        <v>3.2307692307692304</v>
      </c>
      <c r="U49" s="11">
        <f t="shared" si="6"/>
        <v>1.8307692307692305</v>
      </c>
      <c r="V49" s="11">
        <f t="shared" si="7"/>
        <v>1.8307692307692314</v>
      </c>
      <c r="W49" s="11">
        <f t="shared" si="8"/>
        <v>1.4000000000000001</v>
      </c>
      <c r="X49" s="11">
        <f t="shared" si="9"/>
        <v>1.0769230769230769</v>
      </c>
      <c r="Y49" s="11">
        <f t="shared" si="10"/>
        <v>0.53846153846153855</v>
      </c>
    </row>
    <row r="50" spans="1:25" x14ac:dyDescent="0.25">
      <c r="A50" s="14">
        <v>200</v>
      </c>
      <c r="B50" s="10">
        <v>48</v>
      </c>
      <c r="C50" s="10">
        <v>9</v>
      </c>
      <c r="D50" s="16">
        <f>((1-$J$4/60)*$J$5+$D$7*$D$6/1000)/((1-$K$8/10)*$K$9+1)</f>
        <v>0.23636363636363636</v>
      </c>
      <c r="E50" s="14">
        <v>200</v>
      </c>
      <c r="F50" s="10">
        <v>54</v>
      </c>
      <c r="G50" s="10">
        <v>9</v>
      </c>
      <c r="H50" s="16">
        <f>((1-$K$4/60)*$K$5+$D$7*$D$6/1000)/((1-$K$8/10)*$K$9+1)</f>
        <v>0.1818181818181818</v>
      </c>
      <c r="I50" s="14">
        <v>200</v>
      </c>
      <c r="J50" s="10">
        <v>60</v>
      </c>
      <c r="K50" s="10">
        <v>9</v>
      </c>
      <c r="L50" s="16">
        <f>((1-$L$4/60)*$L$5+$D$7*$D$6/1000)/((1-$K$8/10)*$K$9+1)</f>
        <v>9.0909090909090912E-2</v>
      </c>
      <c r="N50" s="17">
        <v>8</v>
      </c>
      <c r="O50" s="19">
        <f t="shared" si="0"/>
        <v>8</v>
      </c>
      <c r="P50" s="19">
        <f t="shared" si="1"/>
        <v>7.2727272727272725</v>
      </c>
      <c r="Q50" s="19">
        <f t="shared" si="2"/>
        <v>5.3818181818181818</v>
      </c>
      <c r="R50" s="11">
        <f t="shared" si="3"/>
        <v>4.7999999999999989</v>
      </c>
      <c r="S50" s="11">
        <f t="shared" si="4"/>
        <v>3.3454545454545448</v>
      </c>
      <c r="T50" s="11">
        <f t="shared" si="5"/>
        <v>4.3636363636363633</v>
      </c>
      <c r="U50" s="11">
        <f t="shared" si="6"/>
        <v>2.4727272727272722</v>
      </c>
      <c r="V50" s="11">
        <f t="shared" si="7"/>
        <v>2.4727272727272731</v>
      </c>
      <c r="W50" s="11">
        <f t="shared" si="8"/>
        <v>1.8909090909090909</v>
      </c>
      <c r="X50" s="11">
        <f t="shared" si="9"/>
        <v>1.4545454545454544</v>
      </c>
      <c r="Y50" s="11">
        <f t="shared" si="10"/>
        <v>0.72727272727272729</v>
      </c>
    </row>
    <row r="51" spans="1:25" x14ac:dyDescent="0.25">
      <c r="A51" s="14">
        <v>200</v>
      </c>
      <c r="B51" s="10">
        <v>48</v>
      </c>
      <c r="C51" s="10">
        <v>10</v>
      </c>
      <c r="D51" s="16">
        <f>((1-$J$4/60)*$J$5+$D$7*$D$6/1000)/((1-$L$8/10)*$L$9+1)</f>
        <v>0.26</v>
      </c>
      <c r="E51" s="14">
        <v>200</v>
      </c>
      <c r="F51" s="10">
        <v>54</v>
      </c>
      <c r="G51" s="10">
        <v>10</v>
      </c>
      <c r="H51" s="16">
        <f>((1-$K$4/60)*$K$5+$D$7*$D$6/1000)/((1-$L$8/10)*$L$9+1)</f>
        <v>0.19999999999999998</v>
      </c>
      <c r="I51" s="14">
        <v>200</v>
      </c>
      <c r="J51" s="10">
        <v>60</v>
      </c>
      <c r="K51" s="10">
        <v>10</v>
      </c>
      <c r="L51" s="16">
        <f>((1-$L$4/60)*$L$5+$D$7*$D$6/1000)/((1-$L$8/10)*$L$9+1)</f>
        <v>0.1</v>
      </c>
      <c r="N51" s="17">
        <v>9</v>
      </c>
      <c r="O51" s="19">
        <f t="shared" si="0"/>
        <v>9</v>
      </c>
      <c r="P51" s="19">
        <f t="shared" si="1"/>
        <v>8.1818181818181817</v>
      </c>
      <c r="Q51" s="19">
        <f t="shared" si="2"/>
        <v>6.0545454545454547</v>
      </c>
      <c r="R51" s="11">
        <f t="shared" si="3"/>
        <v>5.3999999999999986</v>
      </c>
      <c r="S51" s="11">
        <f t="shared" si="4"/>
        <v>3.7636363636363628</v>
      </c>
      <c r="T51" s="11">
        <f t="shared" si="5"/>
        <v>4.9090909090909083</v>
      </c>
      <c r="U51" s="11">
        <f t="shared" si="6"/>
        <v>2.7818181818181813</v>
      </c>
      <c r="V51" s="11">
        <f t="shared" si="7"/>
        <v>2.7818181818181822</v>
      </c>
      <c r="W51" s="11">
        <f t="shared" si="8"/>
        <v>2.1272727272727274</v>
      </c>
      <c r="X51" s="11">
        <f t="shared" si="9"/>
        <v>1.6363636363636362</v>
      </c>
      <c r="Y51" s="11">
        <f t="shared" si="10"/>
        <v>0.81818181818181823</v>
      </c>
    </row>
    <row r="52" spans="1:25" x14ac:dyDescent="0.25">
      <c r="N52" s="17">
        <v>10</v>
      </c>
      <c r="O52" s="19">
        <f t="shared" si="0"/>
        <v>1.0000000000000009</v>
      </c>
      <c r="P52" s="19">
        <f t="shared" si="1"/>
        <v>10</v>
      </c>
      <c r="Q52" s="19">
        <f t="shared" si="2"/>
        <v>7.4000000000000012</v>
      </c>
      <c r="R52" s="11">
        <f t="shared" si="3"/>
        <v>6.6</v>
      </c>
      <c r="S52" s="11">
        <f t="shared" si="4"/>
        <v>4.5999999999999996</v>
      </c>
      <c r="T52" s="11">
        <f t="shared" si="5"/>
        <v>6</v>
      </c>
      <c r="U52" s="11">
        <f t="shared" si="6"/>
        <v>3.3999999999999995</v>
      </c>
      <c r="V52" s="11">
        <f t="shared" si="7"/>
        <v>3.4000000000000008</v>
      </c>
      <c r="W52" s="11">
        <f t="shared" si="8"/>
        <v>2.6</v>
      </c>
      <c r="X52" s="11">
        <f t="shared" si="9"/>
        <v>1.9999999999999998</v>
      </c>
      <c r="Y52" s="11">
        <f t="shared" si="10"/>
        <v>1</v>
      </c>
    </row>
    <row r="55" spans="1:25" x14ac:dyDescent="0.25">
      <c r="A55" s="12"/>
      <c r="D55" s="26" t="s">
        <v>8</v>
      </c>
      <c r="E55" s="26"/>
      <c r="F55" s="26"/>
      <c r="G55" s="27" t="s">
        <v>9</v>
      </c>
      <c r="H55" s="28"/>
      <c r="I55" s="28"/>
      <c r="J55" s="18"/>
    </row>
    <row r="58" spans="1:25" x14ac:dyDescent="0.25">
      <c r="A58" s="9" t="s">
        <v>1</v>
      </c>
      <c r="B58" s="9" t="s">
        <v>3</v>
      </c>
      <c r="C58" s="9" t="s">
        <v>5</v>
      </c>
      <c r="D58" s="9" t="s">
        <v>7</v>
      </c>
      <c r="F58" s="22" t="s">
        <v>11</v>
      </c>
      <c r="G58" s="22"/>
      <c r="M58" s="22" t="s">
        <v>12</v>
      </c>
      <c r="N58" s="22"/>
    </row>
    <row r="59" spans="1:25" x14ac:dyDescent="0.25">
      <c r="A59" s="8">
        <v>0</v>
      </c>
      <c r="B59" s="8">
        <v>200</v>
      </c>
      <c r="C59" s="21">
        <f>SUM(O42:O52)/SUM(D13:D23)</f>
        <v>5.0681869832720112</v>
      </c>
      <c r="D59" s="21">
        <f>(7-C59)/2</f>
        <v>0.96590650836399439</v>
      </c>
    </row>
    <row r="60" spans="1:25" x14ac:dyDescent="0.25">
      <c r="A60" s="8">
        <v>6</v>
      </c>
      <c r="B60" s="8">
        <v>200</v>
      </c>
      <c r="C60" s="21">
        <f>SUM(P42:P52)/SUM(H13:H23)</f>
        <v>5.6159210555814587</v>
      </c>
      <c r="D60" s="21">
        <f t="shared" ref="D60:D69" si="11">(7-C60)/2</f>
        <v>0.69203947220927065</v>
      </c>
    </row>
    <row r="61" spans="1:25" x14ac:dyDescent="0.25">
      <c r="A61" s="8">
        <v>12</v>
      </c>
      <c r="B61" s="8">
        <v>200</v>
      </c>
      <c r="C61" s="21">
        <f>SUM(Q42:Q52)/SUM(L13:L23)</f>
        <v>5.6159210555814587</v>
      </c>
      <c r="D61" s="21">
        <f t="shared" si="11"/>
        <v>0.69203947220927065</v>
      </c>
    </row>
    <row r="62" spans="1:25" x14ac:dyDescent="0.25">
      <c r="A62" s="8">
        <v>18</v>
      </c>
      <c r="B62" s="8">
        <v>200</v>
      </c>
      <c r="C62" s="21">
        <f>SUM(R42:R52)/SUM(P13:P23)</f>
        <v>5.6159210555814605</v>
      </c>
      <c r="D62" s="21">
        <f t="shared" si="11"/>
        <v>0.69203947220926976</v>
      </c>
    </row>
    <row r="63" spans="1:25" x14ac:dyDescent="0.25">
      <c r="A63" s="8">
        <v>24</v>
      </c>
      <c r="B63" s="8">
        <v>200</v>
      </c>
      <c r="C63" s="21">
        <f>SUM(S42:S52)/SUM(D27:D37)</f>
        <v>5.6159210555814587</v>
      </c>
      <c r="D63" s="21">
        <f t="shared" si="11"/>
        <v>0.69203947220927065</v>
      </c>
    </row>
    <row r="64" spans="1:25" x14ac:dyDescent="0.25">
      <c r="A64" s="8">
        <v>30</v>
      </c>
      <c r="B64" s="8">
        <v>200</v>
      </c>
      <c r="C64" s="21">
        <f>SUM(T42:T52)/SUM(H27:H37)</f>
        <v>5.6159210555814605</v>
      </c>
      <c r="D64" s="21">
        <f t="shared" si="11"/>
        <v>0.69203947220926976</v>
      </c>
    </row>
    <row r="65" spans="1:16" x14ac:dyDescent="0.25">
      <c r="A65" s="8">
        <v>36</v>
      </c>
      <c r="B65" s="8">
        <v>200</v>
      </c>
      <c r="C65" s="21">
        <f>SUM(U42:U52)/SUM(L27:L37)</f>
        <v>5.6159210555814596</v>
      </c>
      <c r="D65" s="21">
        <f t="shared" si="11"/>
        <v>0.6920394722092702</v>
      </c>
    </row>
    <row r="66" spans="1:16" x14ac:dyDescent="0.25">
      <c r="A66" s="8">
        <v>42</v>
      </c>
      <c r="B66" s="8">
        <v>200</v>
      </c>
      <c r="C66" s="21">
        <f>SUM(V42:V52)/SUM(P27:P37)</f>
        <v>5.6159210555814587</v>
      </c>
      <c r="D66" s="21">
        <f t="shared" si="11"/>
        <v>0.69203947220927065</v>
      </c>
    </row>
    <row r="67" spans="1:16" x14ac:dyDescent="0.25">
      <c r="A67" s="8">
        <v>48</v>
      </c>
      <c r="B67" s="8">
        <v>200</v>
      </c>
      <c r="C67" s="21">
        <f>SUM(W42:W52)/SUM(D41:D51)</f>
        <v>5.6159210555814596</v>
      </c>
      <c r="D67" s="21">
        <f t="shared" si="11"/>
        <v>0.6920394722092702</v>
      </c>
    </row>
    <row r="68" spans="1:16" x14ac:dyDescent="0.25">
      <c r="A68" s="8">
        <v>54</v>
      </c>
      <c r="B68" s="8">
        <v>200</v>
      </c>
      <c r="C68" s="21">
        <f>SUM(X42:X52)/SUM(H41:H51)</f>
        <v>5.6159210555814587</v>
      </c>
      <c r="D68" s="21">
        <f t="shared" si="11"/>
        <v>0.69203947220927065</v>
      </c>
    </row>
    <row r="69" spans="1:16" x14ac:dyDescent="0.25">
      <c r="A69" s="8">
        <v>60</v>
      </c>
      <c r="B69" s="8">
        <v>200</v>
      </c>
      <c r="C69" s="21">
        <f>SUM(Y42:Y52)/SUM(L41:L51)</f>
        <v>5.6159210555814596</v>
      </c>
      <c r="D69" s="21">
        <f t="shared" si="11"/>
        <v>0.6920394722092702</v>
      </c>
    </row>
    <row r="72" spans="1:16" x14ac:dyDescent="0.25">
      <c r="A72" s="22" t="s">
        <v>13</v>
      </c>
      <c r="B72" s="22"/>
      <c r="H72" s="22" t="s">
        <v>14</v>
      </c>
      <c r="I72" s="22"/>
      <c r="O72" s="22" t="s">
        <v>15</v>
      </c>
      <c r="P72" s="22"/>
    </row>
    <row r="86" spans="1:16" x14ac:dyDescent="0.25">
      <c r="A86" s="22" t="s">
        <v>16</v>
      </c>
      <c r="B86" s="22"/>
      <c r="H86" s="22" t="s">
        <v>17</v>
      </c>
      <c r="I86" s="22"/>
      <c r="O86" s="22" t="s">
        <v>18</v>
      </c>
      <c r="P86" s="22"/>
    </row>
    <row r="100" spans="1:16" x14ac:dyDescent="0.25">
      <c r="A100" s="22" t="s">
        <v>19</v>
      </c>
      <c r="B100" s="22"/>
      <c r="H100" s="22" t="s">
        <v>20</v>
      </c>
      <c r="I100" s="22"/>
      <c r="O100" s="22" t="s">
        <v>21</v>
      </c>
      <c r="P100" s="22"/>
    </row>
  </sheetData>
  <mergeCells count="16">
    <mergeCell ref="A1:C1"/>
    <mergeCell ref="D1:L1"/>
    <mergeCell ref="D55:F55"/>
    <mergeCell ref="G55:I55"/>
    <mergeCell ref="O40:Y40"/>
    <mergeCell ref="F58:G58"/>
    <mergeCell ref="M58:N58"/>
    <mergeCell ref="A72:B72"/>
    <mergeCell ref="H72:I72"/>
    <mergeCell ref="O72:P72"/>
    <mergeCell ref="A86:B86"/>
    <mergeCell ref="H86:I86"/>
    <mergeCell ref="O86:P86"/>
    <mergeCell ref="A100:B100"/>
    <mergeCell ref="H100:I100"/>
    <mergeCell ref="O100:P10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2013-10-22T17:52:12Z</dcterms:modified>
</cp:coreProperties>
</file>